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6" windowHeight="13176" tabRatio="777"/>
  </bookViews>
  <sheets>
    <sheet name="военная подготовка итог команды" sheetId="1" r:id="rId1"/>
    <sheet name="Сборка и разборка Ком" sheetId="2" r:id="rId2"/>
    <sheet name="разборка л.ком. " sheetId="4" r:id="rId3"/>
    <sheet name="АК по местам лично" sheetId="3" r:id="rId4"/>
    <sheet name="строй 1 судья" sheetId="5" state="hidden" r:id="rId5"/>
    <sheet name="строй 2 судья" sheetId="6" state="hidden" r:id="rId6"/>
    <sheet name="строевая подготовка" sheetId="7" r:id="rId7"/>
  </sheets>
  <definedNames>
    <definedName name="_xlnm._FilterDatabase" localSheetId="3" hidden="1">'АК по местам лично'!$C$6:$G$227</definedName>
    <definedName name="_xlnm._FilterDatabase" localSheetId="0" hidden="1">'военная подготовка итог команды'!$A$8:$L$8</definedName>
    <definedName name="_xlnm._FilterDatabase" localSheetId="2" hidden="1">'разборка л.ком. '!$A$5:$N$5</definedName>
    <definedName name="_xlnm._FilterDatabase" localSheetId="1" hidden="1">'Сборка и разборка Ком'!$C$8:$C$35</definedName>
    <definedName name="_xlnm._FilterDatabase" localSheetId="6" hidden="1">'строевая подготовка'!$B$8:$H$8</definedName>
    <definedName name="_xlnm._FilterDatabase" localSheetId="4" hidden="1">'строй 1 судья'!$A$6:$L$6</definedName>
    <definedName name="_xlnm._FilterDatabase" localSheetId="5" hidden="1">'строй 2 судья'!$A$6:$L$6</definedName>
    <definedName name="_xlnm.Print_Titles" localSheetId="3">'АК по местам лично'!$3:$4</definedName>
    <definedName name="_xlnm.Print_Titles" localSheetId="0">'военная подготовка итог команды'!$4:$8</definedName>
    <definedName name="_xlnm.Print_Titles" localSheetId="2">'разборка л.ком. '!$3:$4</definedName>
    <definedName name="_xlnm.Print_Titles" localSheetId="1">'Сборка и разборка Ком'!$4:$7</definedName>
    <definedName name="_xlnm.Print_Titles" localSheetId="6">'строевая подготовка'!$8:$8</definedName>
    <definedName name="_xlnm.Print_Titles" localSheetId="4">'строй 1 судья'!$4:$6</definedName>
    <definedName name="_xlnm.Print_Titles" localSheetId="5">'строй 2 судья'!$4:$6</definedName>
    <definedName name="_xlnm.Print_Area" localSheetId="3">'АК по местам лично'!$A$1:$H$249</definedName>
    <definedName name="_xlnm.Print_Area" localSheetId="0">'военная подготовка итог команды'!$A$1:$L$39</definedName>
    <definedName name="_xlnm.Print_Area" localSheetId="2">'разборка л.ком. '!$A$1:$L$295</definedName>
    <definedName name="_xlnm.Print_Area" localSheetId="1">'Сборка и разборка Ком'!$A$1:$J$41</definedName>
    <definedName name="_xlnm.Print_Area" localSheetId="6">'строевая подготовка'!$A$1:$I$40</definedName>
    <definedName name="_xlnm.Print_Area" localSheetId="4">'строй 1 судья'!$A$1:$L$52</definedName>
    <definedName name="_xlnm.Print_Area" localSheetId="5">'строй 2 судья'!$A$1:$L$52</definedName>
  </definedNames>
  <calcPr calcId="145621"/>
</workbook>
</file>

<file path=xl/calcChain.xml><?xml version="1.0" encoding="utf-8"?>
<calcChain xmlns="http://schemas.openxmlformats.org/spreadsheetml/2006/main">
  <c r="N282" i="4" l="1"/>
  <c r="N273" i="4"/>
  <c r="I262" i="4"/>
  <c r="N265" i="4"/>
  <c r="N256" i="4"/>
  <c r="N245" i="4"/>
  <c r="N236" i="4"/>
  <c r="N230" i="4"/>
  <c r="N220" i="4"/>
  <c r="N209" i="4"/>
  <c r="I206" i="4"/>
  <c r="N199" i="4"/>
  <c r="N190" i="4"/>
  <c r="N181" i="4"/>
  <c r="N172" i="4"/>
  <c r="N163" i="4"/>
  <c r="N153" i="4"/>
  <c r="N146" i="4"/>
  <c r="N137" i="4"/>
  <c r="N128" i="4"/>
  <c r="N118" i="4"/>
  <c r="N109" i="4"/>
  <c r="N101" i="4"/>
  <c r="N92" i="4"/>
  <c r="N83" i="4"/>
  <c r="N73" i="4"/>
  <c r="N63" i="4"/>
  <c r="I61" i="4"/>
  <c r="N56" i="4"/>
  <c r="N46" i="4"/>
  <c r="N37" i="4"/>
  <c r="N29" i="4"/>
  <c r="I16" i="4"/>
  <c r="N20" i="4"/>
  <c r="A38" i="7"/>
  <c r="A36" i="7"/>
  <c r="A35" i="7"/>
  <c r="A34" i="7"/>
  <c r="A33" i="7"/>
  <c r="A32" i="7"/>
  <c r="A31" i="7"/>
  <c r="A29" i="7"/>
  <c r="A28" i="7"/>
  <c r="A27" i="7"/>
  <c r="A26" i="7"/>
  <c r="A25" i="7"/>
  <c r="A24" i="7"/>
  <c r="A22" i="7"/>
  <c r="A21" i="7"/>
  <c r="A20" i="7"/>
  <c r="A19" i="7"/>
  <c r="A18" i="7"/>
  <c r="A15" i="7"/>
  <c r="A14" i="7"/>
  <c r="A13" i="7"/>
  <c r="A12" i="7"/>
  <c r="A11" i="7"/>
  <c r="A10" i="7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I280" i="4"/>
  <c r="I271" i="4"/>
  <c r="I253" i="4"/>
  <c r="I244" i="4"/>
  <c r="I235" i="4"/>
  <c r="I226" i="4"/>
  <c r="I216" i="4"/>
  <c r="I197" i="4"/>
  <c r="I187" i="4"/>
  <c r="I178" i="4"/>
  <c r="I169" i="4"/>
  <c r="I160" i="4"/>
  <c r="I151" i="4"/>
  <c r="I142" i="4"/>
  <c r="I133" i="4"/>
  <c r="I124" i="4"/>
  <c r="I115" i="4"/>
  <c r="I106" i="4"/>
  <c r="I97" i="4"/>
  <c r="I88" i="4"/>
  <c r="R83" i="4"/>
  <c r="I79" i="4"/>
  <c r="I70" i="4"/>
  <c r="I52" i="4"/>
  <c r="I43" i="4"/>
  <c r="I34" i="4"/>
  <c r="I25" i="4"/>
  <c r="G14" i="4"/>
  <c r="G13" i="4"/>
  <c r="G12" i="4"/>
  <c r="G11" i="4"/>
  <c r="G10" i="4"/>
  <c r="G9" i="4"/>
  <c r="N10" i="4" s="1"/>
  <c r="G8" i="4"/>
  <c r="G7" i="4"/>
  <c r="J6" i="4"/>
  <c r="H205" i="3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197" i="3"/>
  <c r="H198" i="3" s="1"/>
  <c r="H199" i="3" s="1"/>
  <c r="H200" i="3" s="1"/>
  <c r="H201" i="3" s="1"/>
  <c r="H193" i="3"/>
  <c r="H194" i="3" s="1"/>
  <c r="H185" i="3"/>
  <c r="H186" i="3" s="1"/>
  <c r="H187" i="3" s="1"/>
  <c r="H177" i="3"/>
  <c r="H178" i="3" s="1"/>
  <c r="H179" i="3" s="1"/>
  <c r="H180" i="3" s="1"/>
  <c r="H181" i="3" s="1"/>
  <c r="H160" i="3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55" i="3"/>
  <c r="H156" i="3" s="1"/>
  <c r="H157" i="3" s="1"/>
  <c r="H109" i="3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85" i="3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84" i="3"/>
  <c r="H80" i="3"/>
  <c r="H81" i="3" s="1"/>
  <c r="H79" i="3"/>
  <c r="I53" i="3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6" i="3" s="1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G38" i="2"/>
  <c r="H38" i="2" s="1"/>
  <c r="F38" i="2"/>
  <c r="G37" i="2"/>
  <c r="H37" i="2" s="1"/>
  <c r="F37" i="2"/>
  <c r="H35" i="2"/>
  <c r="F35" i="2"/>
  <c r="H33" i="2"/>
  <c r="F33" i="2"/>
  <c r="G32" i="2"/>
  <c r="H32" i="2" s="1"/>
  <c r="F32" i="2"/>
  <c r="G27" i="2"/>
  <c r="H27" i="2" s="1"/>
  <c r="F27" i="2"/>
  <c r="H25" i="2"/>
  <c r="F25" i="2"/>
  <c r="G24" i="2"/>
  <c r="H24" i="2" s="1"/>
  <c r="F24" i="2"/>
  <c r="H21" i="2"/>
  <c r="F21" i="2"/>
  <c r="G15" i="2"/>
  <c r="H15" i="2" s="1"/>
  <c r="F15" i="2"/>
  <c r="G11" i="2"/>
  <c r="H11" i="2" s="1"/>
  <c r="F11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G8" i="2"/>
  <c r="H8" i="2" s="1"/>
  <c r="F8" i="2"/>
  <c r="J36" i="1"/>
  <c r="J23" i="1"/>
  <c r="J21" i="1"/>
  <c r="J28" i="1"/>
  <c r="J16" i="1"/>
  <c r="J18" i="1"/>
  <c r="J38" i="1"/>
  <c r="J20" i="1"/>
  <c r="J15" i="1"/>
  <c r="J27" i="1"/>
  <c r="J25" i="1"/>
  <c r="J33" i="1"/>
  <c r="J26" i="1"/>
  <c r="J37" i="1"/>
  <c r="J30" i="1"/>
  <c r="J24" i="1"/>
  <c r="J12" i="1"/>
  <c r="J34" i="1"/>
  <c r="J22" i="1"/>
  <c r="J31" i="1"/>
  <c r="J19" i="1"/>
  <c r="J32" i="1"/>
  <c r="J14" i="1"/>
  <c r="J10" i="1"/>
  <c r="J11" i="1"/>
  <c r="J13" i="1"/>
  <c r="J17" i="1"/>
  <c r="J9" i="1"/>
  <c r="J29" i="1"/>
  <c r="J35" i="1"/>
  <c r="I7" i="4" l="1"/>
</calcChain>
</file>

<file path=xl/sharedStrings.xml><?xml version="1.0" encoding="utf-8"?>
<sst xmlns="http://schemas.openxmlformats.org/spreadsheetml/2006/main" count="1268" uniqueCount="573">
  <si>
    <t>№</t>
  </si>
  <si>
    <t xml:space="preserve">фамилия, имя </t>
  </si>
  <si>
    <t>место</t>
  </si>
  <si>
    <t>сумма</t>
  </si>
  <si>
    <t>время, сек</t>
  </si>
  <si>
    <t>Главный судья</t>
  </si>
  <si>
    <t xml:space="preserve">№ </t>
  </si>
  <si>
    <t>г. Красноярск</t>
  </si>
  <si>
    <t>Команда</t>
  </si>
  <si>
    <t>внешний вид</t>
  </si>
  <si>
    <t>повороты на месте</t>
  </si>
  <si>
    <t>движение</t>
  </si>
  <si>
    <t>воинское приветствие в движении</t>
  </si>
  <si>
    <t>действия командира</t>
  </si>
  <si>
    <t>сумма балов</t>
  </si>
  <si>
    <t>ПРОТОКОЛ</t>
  </si>
  <si>
    <t>повороты в движении</t>
  </si>
  <si>
    <t>Енисейский район</t>
  </si>
  <si>
    <t>Ирбейский район</t>
  </si>
  <si>
    <t>Иланский район</t>
  </si>
  <si>
    <t>Балахтинский район</t>
  </si>
  <si>
    <t>Минусинский район</t>
  </si>
  <si>
    <t>Абанский район</t>
  </si>
  <si>
    <t>Кежемский район</t>
  </si>
  <si>
    <t>баллы</t>
  </si>
  <si>
    <t>разборка и сборка АК</t>
  </si>
  <si>
    <t>строевая подготовка</t>
  </si>
  <si>
    <t>ИТОГ</t>
  </si>
  <si>
    <t>№ п/п</t>
  </si>
  <si>
    <t>Спартакиада молодежи допризывного возраста Красноярского края</t>
  </si>
  <si>
    <t>военная подготовка</t>
  </si>
  <si>
    <t>исполнение строй.песни</t>
  </si>
  <si>
    <t>1 судья</t>
  </si>
  <si>
    <t>2 судья</t>
  </si>
  <si>
    <t>Пировский район</t>
  </si>
  <si>
    <t>3 судья</t>
  </si>
  <si>
    <t>выполнение приветствия на месте</t>
  </si>
  <si>
    <t>ЗАТО г.Железногорск</t>
  </si>
  <si>
    <t>ЗАТО г.Зеленогорск</t>
  </si>
  <si>
    <t>ЗАТО п.Солнечный</t>
  </si>
  <si>
    <t>Ю.А. Крылов</t>
  </si>
  <si>
    <t>Ачинский район</t>
  </si>
  <si>
    <t>г.Ачинск</t>
  </si>
  <si>
    <t>Октябрьский район г. Красноярск</t>
  </si>
  <si>
    <t>Северо-Енисейский район</t>
  </si>
  <si>
    <t>команда</t>
  </si>
  <si>
    <t>разборка и сборка автомата Калашникова</t>
  </si>
  <si>
    <t>сумма баллов</t>
  </si>
  <si>
    <t xml:space="preserve">ПРОТОКОЛ </t>
  </si>
  <si>
    <t>Советский район</t>
  </si>
  <si>
    <t>результат, с</t>
  </si>
  <si>
    <t>штраф, с</t>
  </si>
  <si>
    <t>итоговое время, с</t>
  </si>
  <si>
    <t>зачетный результат, с</t>
  </si>
  <si>
    <t>по строевой подготовке в составе команды (1 судья)</t>
  </si>
  <si>
    <t>по строевой подготовке в составе команды (2 судья)</t>
  </si>
  <si>
    <t>6-9</t>
  </si>
  <si>
    <t>Результат, мин</t>
  </si>
  <si>
    <t xml:space="preserve"> ПРОТОКОЛ разборка и сборка автомата Калашникова    </t>
  </si>
  <si>
    <t>Мес</t>
  </si>
  <si>
    <t>г.Красноярск</t>
  </si>
  <si>
    <t>19 мая 2018 года</t>
  </si>
  <si>
    <t>18 мая 2018 года</t>
  </si>
  <si>
    <t>Кировский район</t>
  </si>
  <si>
    <t>Ленинский район</t>
  </si>
  <si>
    <t>Октябрьский район</t>
  </si>
  <si>
    <t>Свердловский район</t>
  </si>
  <si>
    <t>Емельяновский район</t>
  </si>
  <si>
    <t>г. Дивногорск</t>
  </si>
  <si>
    <t>г. Боготол</t>
  </si>
  <si>
    <t>г. Лесосибирск</t>
  </si>
  <si>
    <t>Казачинский район</t>
  </si>
  <si>
    <t>Козульский район</t>
  </si>
  <si>
    <t>г.Минусинск</t>
  </si>
  <si>
    <t>г. Енисейск</t>
  </si>
  <si>
    <t>Нижнеингашский район</t>
  </si>
  <si>
    <t>Партизанский район</t>
  </si>
  <si>
    <t>Рыбинский район</t>
  </si>
  <si>
    <t>г. Сосновоборск</t>
  </si>
  <si>
    <t>г. Назарово</t>
  </si>
  <si>
    <t>Сухобузимский район</t>
  </si>
  <si>
    <t>Тюхтетский район</t>
  </si>
  <si>
    <t>Ужурский район</t>
  </si>
  <si>
    <t>Уярский район</t>
  </si>
  <si>
    <t>Новоселовский район</t>
  </si>
  <si>
    <t>г. Канск</t>
  </si>
  <si>
    <t>г. Бородино</t>
  </si>
  <si>
    <t>Шушенский район</t>
  </si>
  <si>
    <t>Манский район</t>
  </si>
  <si>
    <t>Шарыповский район</t>
  </si>
  <si>
    <t>Большеулуйский район</t>
  </si>
  <si>
    <t>г. Шарыпово</t>
  </si>
  <si>
    <t>судья</t>
  </si>
  <si>
    <t>штраф,с</t>
  </si>
  <si>
    <t>время, мин</t>
  </si>
  <si>
    <t>Главный  судья</t>
  </si>
  <si>
    <t>№п/п</t>
  </si>
  <si>
    <t>время, сек.</t>
  </si>
  <si>
    <t xml:space="preserve"> ПРОТОКОЛ личных результатов 
разборка и сборка автомата Калашникова    </t>
  </si>
  <si>
    <t>КИРОВСКИЙ РАЙОН</t>
  </si>
  <si>
    <t>ЗАТО г.ЖЕЛЕЗНОГОРСК</t>
  </si>
  <si>
    <t>ЗАТО п. СОЛНЕЧНЫЙ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</si>
  <si>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</si>
  <si>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</si>
  <si>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</si>
  <si>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</si>
  <si>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</si>
  <si>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</si>
  <si>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</si>
  <si>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</si>
  <si>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</si>
  <si>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</si>
  <si>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</si>
  <si>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</si>
  <si>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</si>
  <si>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</si>
  <si>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</si>
  <si>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</si>
  <si>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</si>
  <si>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</si>
  <si>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</si>
  <si>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</si>
  <si>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</si>
  <si>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</si>
  <si>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</si>
  <si>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</si>
  <si>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</si>
  <si>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</si>
  <si>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</si>
  <si>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22.</t>
  </si>
  <si>
    <t>муниципальное образование</t>
  </si>
  <si>
    <t>очки</t>
  </si>
  <si>
    <t>место по итогам 2-х видов</t>
  </si>
  <si>
    <t>Коровин И.Д.</t>
  </si>
  <si>
    <t>ЗАТО г.ЗЕЛЕНОГОРСК</t>
  </si>
  <si>
    <t>г.НОРИЛЬСК</t>
  </si>
  <si>
    <t>29.</t>
  </si>
  <si>
    <t>СЕВЕРО-ЕНИСЕЙСКИЙ МУНИЦИПАЛЬНЫЙ ОКРУГ</t>
  </si>
  <si>
    <t>30.</t>
  </si>
  <si>
    <t>КАРАТУЗСКИЙ МУНИЦИПАЛЬНЫЙ ОКРУГ</t>
  </si>
  <si>
    <t>в/к</t>
  </si>
  <si>
    <t>ГЛАВНЫЙ СУДЬЯ</t>
  </si>
  <si>
    <t>1 место</t>
  </si>
  <si>
    <t>2 место</t>
  </si>
  <si>
    <t>3 место</t>
  </si>
  <si>
    <t>н/я</t>
  </si>
  <si>
    <t xml:space="preserve">А.Д. Коровин </t>
  </si>
  <si>
    <t>И.Д. КОРОВИН</t>
  </si>
  <si>
    <t>14-15 мая 2026 года</t>
  </si>
  <si>
    <t>14 мая 2026 года</t>
  </si>
  <si>
    <t>14 мая 2025 года                                                                                                                                   г.Красноярск</t>
  </si>
  <si>
    <t>14  мая 2026 года                                                                               г.Красноярск</t>
  </si>
  <si>
    <t>15 мая 2026</t>
  </si>
  <si>
    <t>Цих Владислав Витальевич</t>
  </si>
  <si>
    <t>Гельдт Владислав Владимирович</t>
  </si>
  <si>
    <t>Селяков Матвей Романович</t>
  </si>
  <si>
    <t>Давыдов Анатолий Витальевич</t>
  </si>
  <si>
    <t>Севостьянов Иван Сергеевич</t>
  </si>
  <si>
    <t>Юшков Кирилл Денисович</t>
  </si>
  <si>
    <t>Путинцев Илья Сергеевич</t>
  </si>
  <si>
    <t xml:space="preserve">Моор Михаил </t>
  </si>
  <si>
    <t xml:space="preserve">Демидов Роман Александрович </t>
  </si>
  <si>
    <t>БАЛАХТИНСКО-НОВОСЕЛОВСКИЙ РАЙОН</t>
  </si>
  <si>
    <t>Ефремов Владислав Олегович</t>
  </si>
  <si>
    <t>Левочков Константин Максимович</t>
  </si>
  <si>
    <t xml:space="preserve">Барсамян Самвел Романович </t>
  </si>
  <si>
    <t>Швец Максим Михайлович</t>
  </si>
  <si>
    <t>Иващенко Вячеслав Алексеевич</t>
  </si>
  <si>
    <t>Барсамян Давид Рудольфович</t>
  </si>
  <si>
    <t>Будим Александр Анатольевич</t>
  </si>
  <si>
    <t xml:space="preserve">Бочегов Артём Александрович </t>
  </si>
  <si>
    <t xml:space="preserve">Глушков Андрей Евгеньевич </t>
  </si>
  <si>
    <t xml:space="preserve">Зуб Илья Владимирович </t>
  </si>
  <si>
    <t xml:space="preserve">Клов Владимир Константинович </t>
  </si>
  <si>
    <t xml:space="preserve">Мадюськин Константин Викторович </t>
  </si>
  <si>
    <t xml:space="preserve">Мамедов Давид Асимович </t>
  </si>
  <si>
    <t xml:space="preserve">Михеев Егор Алексеевич </t>
  </si>
  <si>
    <t xml:space="preserve">Суздалев Матвей Алексеевич </t>
  </si>
  <si>
    <t>Курчанов Герман Владимирович</t>
  </si>
  <si>
    <t>Терешков Леонид Иванович</t>
  </si>
  <si>
    <t>Ломанов Руслан Дмитриевич</t>
  </si>
  <si>
    <t>Развязной Дмитрий Алексеевич</t>
  </si>
  <si>
    <t>Бочкарев Максим Евгеньевич</t>
  </si>
  <si>
    <t>Наклеенов Максим Андреевич</t>
  </si>
  <si>
    <t>Терентьев Семён Никитович</t>
  </si>
  <si>
    <t>Абрамчик Артемий Андреевич</t>
  </si>
  <si>
    <t>Владимиров Владислав Владимирович</t>
  </si>
  <si>
    <t>Половинкин Тимофей Дмитриевич</t>
  </si>
  <si>
    <t>Ризоев Юсуф Муродалиевич</t>
  </si>
  <si>
    <t>Заргарян Рудик Аршалуйсович</t>
  </si>
  <si>
    <t>Коханьков Матвей Александрович</t>
  </si>
  <si>
    <t>Абдуллоев Мухамад Шарифходжаевич</t>
  </si>
  <si>
    <t>Шехтель Никита Алексеевич</t>
  </si>
  <si>
    <t>ИРБЕЙСКО-САЯНСКИЙ МУНИЦИПАЛЬНЫЙ ОКРУГ</t>
  </si>
  <si>
    <t>ШАРЫПОВСКИЙ МУНИЦИПАЛЬНЫЙ ОКРУГ</t>
  </si>
  <si>
    <t>Митрофанов Даниил Анатольевич</t>
  </si>
  <si>
    <t>Пермяков Алексей Андреевич</t>
  </si>
  <si>
    <t xml:space="preserve">Дик Ярослав Константинович </t>
  </si>
  <si>
    <t>Выходцев Демид Витальевич</t>
  </si>
  <si>
    <t>Камышев Максим Алексеевич</t>
  </si>
  <si>
    <t>Макаров Данила Игоревич</t>
  </si>
  <si>
    <t>Гофман Виктор Эдуардович</t>
  </si>
  <si>
    <t>Кочугов Данила Андреевич</t>
  </si>
  <si>
    <t>Жуков Глеб Александрович</t>
  </si>
  <si>
    <t>Алдушин Даниил Андреевич</t>
  </si>
  <si>
    <t>БОЛЬШЕМУРТИНСКО-СУХОБУЗИМСКИЙ МУНИЦИПАЛЬНЫЙ ОКРУГ</t>
  </si>
  <si>
    <t>Скроботов Даниил Игоревич</t>
  </si>
  <si>
    <t>Бабинский Иван Павлович</t>
  </si>
  <si>
    <t>Вялых Тимофей Михайлович</t>
  </si>
  <si>
    <t>Мова Максим Михайлович</t>
  </si>
  <si>
    <t>Манафов Сергей Михайлович</t>
  </si>
  <si>
    <t>Салахутдинов Тимур Муслимович</t>
  </si>
  <si>
    <t>Терещук Петр Петрович</t>
  </si>
  <si>
    <t>Ясеницкий Данил Александрович</t>
  </si>
  <si>
    <t>МАНСКО-УЯРСКИЙ РАЙОН</t>
  </si>
  <si>
    <t>Хашин Роман Александрович</t>
  </si>
  <si>
    <t>Титов Иван Павлович</t>
  </si>
  <si>
    <t>Раловец Иван Александрович</t>
  </si>
  <si>
    <t>Мурашкин Егор Олегович</t>
  </si>
  <si>
    <t>Ананьин Захар Иванович</t>
  </si>
  <si>
    <t>Ченченков Илья Денисович</t>
  </si>
  <si>
    <t>Кочкин Степан Александрович</t>
  </si>
  <si>
    <t>Русанов Максим Михайлович</t>
  </si>
  <si>
    <t>Зорин Степан Андреевич</t>
  </si>
  <si>
    <t>Малахов Кирилл Дмитриевич</t>
  </si>
  <si>
    <t>Попов Владислав Игоревич</t>
  </si>
  <si>
    <t>Спичак Илья Александрович</t>
  </si>
  <si>
    <t>Шереметьев Олег Алексеевич</t>
  </si>
  <si>
    <t>Головков АлександрДенисович</t>
  </si>
  <si>
    <t>Наумов Матвей Сергеевич</t>
  </si>
  <si>
    <t xml:space="preserve">Прищеп Александр Александрович </t>
  </si>
  <si>
    <t>Литвинов Данил Антонович</t>
  </si>
  <si>
    <t>Евсеев Александр Николаевич</t>
  </si>
  <si>
    <t>Жарков Александр Николаевич</t>
  </si>
  <si>
    <t>Кульга Вадим Викторович</t>
  </si>
  <si>
    <t>Кузьмин Роман Сергеевич</t>
  </si>
  <si>
    <t>Пиюк Ярослав Владимирович</t>
  </si>
  <si>
    <t>Оберман Вадим Алексеевич</t>
  </si>
  <si>
    <t>Гришиенко Илья Павлович</t>
  </si>
  <si>
    <t>ИЛАНСКИЙ-НИЖНЕИНГАШСКИЙ МУНИЦИПАЛЬНЫЙ ОКРУГ</t>
  </si>
  <si>
    <t>Ващуков Кирилл Витальевич</t>
  </si>
  <si>
    <t>Драпеко Эдуард Павлович</t>
  </si>
  <si>
    <t>Токмаков Лев Александрович</t>
  </si>
  <si>
    <t>Дунаев Тимофей Алексеевич</t>
  </si>
  <si>
    <t>Хамраев Алишер Азизович</t>
  </si>
  <si>
    <t>Заремба Константин Евгеньевич</t>
  </si>
  <si>
    <t>Трифонов Матвей Сергеевич</t>
  </si>
  <si>
    <t>Зырянов Максим Алексеевич</t>
  </si>
  <si>
    <t>Сичкарь Дмитрий Андреевич</t>
  </si>
  <si>
    <t>Терехин Андрей Денисович</t>
  </si>
  <si>
    <t>Хворостов Мирон Алексеевич</t>
  </si>
  <si>
    <t>Демченко Максим Александрович</t>
  </si>
  <si>
    <t>Мельниченко Игорь Максимович</t>
  </si>
  <si>
    <t>БОГОТОЛЬСКИЙ МУНИЦИПАЛЬНЫЙ ОКРУГ</t>
  </si>
  <si>
    <t>Скворцов Арсений Дмитриевич</t>
  </si>
  <si>
    <t>ШУШЕНСКИЙ МУНИЦИПАЛЬНЫЙ ОКРУГ</t>
  </si>
  <si>
    <t>Уразбахтин Тимофей Игоревич</t>
  </si>
  <si>
    <t>Любин Павел Иванович</t>
  </si>
  <si>
    <t>Любин Николай Иванович</t>
  </si>
  <si>
    <t>Ехлаков Дамирослав Павлович</t>
  </si>
  <si>
    <t>Лобовиков Матвей Анатольевич</t>
  </si>
  <si>
    <t>Свириденко  Евгений Владимирович</t>
  </si>
  <si>
    <t>Эдельман Максим Александрович</t>
  </si>
  <si>
    <t>Голубев Олег Витальевич</t>
  </si>
  <si>
    <t>Мюльгаузен Захар Евгеньевич</t>
  </si>
  <si>
    <t>Уласевич Владислав Владимирович</t>
  </si>
  <si>
    <t>Шпаков Матвей Иванович</t>
  </si>
  <si>
    <t>Балдаков Александр Вадимович</t>
  </si>
  <si>
    <t>Печко Матвей Андреевич</t>
  </si>
  <si>
    <t>Яковлев Ярослав Иванович</t>
  </si>
  <si>
    <t>Смолин Илья Алексеевич</t>
  </si>
  <si>
    <t>БИРИЛЮССКИЙ МУНИЦИПАЛЬНЫЙ ОКРУГ</t>
  </si>
  <si>
    <t>Чотоев Элзарбек Шумкарбекович</t>
  </si>
  <si>
    <t xml:space="preserve">Репин Даниил Витальевич </t>
  </si>
  <si>
    <t>Семеняк  Вадим Михайлович</t>
  </si>
  <si>
    <t>Прилипко Арсений Витальевич</t>
  </si>
  <si>
    <t>Шукшин  Матвей Владимирович</t>
  </si>
  <si>
    <t>Бендюков Ярослав Александрович</t>
  </si>
  <si>
    <t>Антипов Александр Сергеевич</t>
  </si>
  <si>
    <t>Котов Александр Дмитриевич</t>
  </si>
  <si>
    <t>Вальваков Павел Сергеевич</t>
  </si>
  <si>
    <t>Самокрайний Алексей Сергеевич</t>
  </si>
  <si>
    <t>Сидоров Роман Назарович</t>
  </si>
  <si>
    <t>Собецкий Арсений Сергеевич</t>
  </si>
  <si>
    <t>Мелкомуков Антон Сергеевич</t>
  </si>
  <si>
    <t>Ханаков Даниил Алексеевич</t>
  </si>
  <si>
    <t>Чевычелов Савелий Владимирович</t>
  </si>
  <si>
    <t>МИНУСИНСКИЙ МУНИЦИПАЛЬНЫЙ ОКРУГ</t>
  </si>
  <si>
    <t>Зайцев Алексей Иванович</t>
  </si>
  <si>
    <t>Зоря Сергей Анатольевич</t>
  </si>
  <si>
    <t>Мещеряков Игорь Владимирович</t>
  </si>
  <si>
    <t>Сальников Виктор Иванович</t>
  </si>
  <si>
    <t>Трифонов Савелий Сергеевич</t>
  </si>
  <si>
    <t>Фомин Матвей Сергеевич</t>
  </si>
  <si>
    <t>Фролов Дмитрий Дмитриевич</t>
  </si>
  <si>
    <t>КУРАГИНСКИЙ МУНИЦИПАЛЬНЫЙ ОКРУГ</t>
  </si>
  <si>
    <t>Шалыгин Игорь Вячеславович</t>
  </si>
  <si>
    <t>Шестаков Максим Витальевич</t>
  </si>
  <si>
    <t>Терещук Роман Иванович</t>
  </si>
  <si>
    <t>Калинин Семен Николаевич</t>
  </si>
  <si>
    <t>Сараев Илья Сергеевич</t>
  </si>
  <si>
    <t>Фетисов Артем Сергеевич</t>
  </si>
  <si>
    <t>Терехов Матвей Анатольевич</t>
  </si>
  <si>
    <t>Найштедт Кирилл Александрович</t>
  </si>
  <si>
    <t>АЧИНСКИЙ МУНИЦИПАЛЬНЫЙ ОКРУГ</t>
  </si>
  <si>
    <t>Зайцев Матвей Алексеевич</t>
  </si>
  <si>
    <t>Звонков Кирилл Романович</t>
  </si>
  <si>
    <t>Кособуко Кирилл Николаевич</t>
  </si>
  <si>
    <t>Куковенко Сергей Максимович</t>
  </si>
  <si>
    <t>Остюков Алексей Сергеевич</t>
  </si>
  <si>
    <t>Шамрин Александр Сергеевич</t>
  </si>
  <si>
    <t>Шамрин Алексей Сергеевич</t>
  </si>
  <si>
    <t>Жилинский Никита Сергеевич</t>
  </si>
  <si>
    <t>Лузгин Андрей Игоревич</t>
  </si>
  <si>
    <t>Федореев Артём Сергеевич</t>
  </si>
  <si>
    <t>Дитятев Матвей Владимирович</t>
  </si>
  <si>
    <t>Драчёв Артём Алексеевич</t>
  </si>
  <si>
    <t>Нестеренко Денис Евгеньевич</t>
  </si>
  <si>
    <t>Арановский Илья Андреевич</t>
  </si>
  <si>
    <t>Айрапетьян Денис Александрович</t>
  </si>
  <si>
    <t>Логинов Максим Валентинович</t>
  </si>
  <si>
    <t>Иванцов Михаил Васильевич</t>
  </si>
  <si>
    <t>Шевелев Игорь Вадимович</t>
  </si>
  <si>
    <t>Кусков Вячеслав Олегович</t>
  </si>
  <si>
    <t>Еланский Антон Евгеньевич</t>
  </si>
  <si>
    <t>Гайворонский Илья Владиславович</t>
  </si>
  <si>
    <t>Лях Тимофей Евгеньевич</t>
  </si>
  <si>
    <t>ЕМЕЛЬЯНОВСКИЙ МУНИЦИПАЛЬНЫЙ ОКРУГ</t>
  </si>
  <si>
    <t>Ловцевич Максим Артемович</t>
  </si>
  <si>
    <t>Жигарев Кирилл Александрович</t>
  </si>
  <si>
    <t>Мехтиев Владислав Игоревич</t>
  </si>
  <si>
    <t>Куимов Максим Федорович</t>
  </si>
  <si>
    <t>Пыжьянов Владимир Александрович</t>
  </si>
  <si>
    <t>Балсуновский Ярослав Максимович</t>
  </si>
  <si>
    <t>Чернов Вячеслав Денисович</t>
  </si>
  <si>
    <t xml:space="preserve">Тужиков Владимир Валентинович </t>
  </si>
  <si>
    <t>Шейнмайер Сергей Денисович</t>
  </si>
  <si>
    <t>Миллер Владимир Дмитриевич</t>
  </si>
  <si>
    <t>Клочков Артем Евгеньевич</t>
  </si>
  <si>
    <t>Пиль Виктор Федорович</t>
  </si>
  <si>
    <t>Сибиряков Александр Иванович</t>
  </si>
  <si>
    <t>Никифоров Максим Андреевич</t>
  </si>
  <si>
    <t>Рудских Дмитрий Евгеньевич</t>
  </si>
  <si>
    <t>Пиль Сергей Федорович</t>
  </si>
  <si>
    <t>ИДРИНСКО-КРАСНОТУРАНСКИЙ МУНИЦИПАЛЬНЫЙ ОКРУГ</t>
  </si>
  <si>
    <t>Переводчиков Алексей Алексеевич</t>
  </si>
  <si>
    <t>Власов Александр Александрович</t>
  </si>
  <si>
    <t>Смоленцев Ян Семенович</t>
  </si>
  <si>
    <t>Кулаков Михаил Александрович</t>
  </si>
  <si>
    <t>Нагорный Степан Евгеньевич</t>
  </si>
  <si>
    <t>Нагорный Богдан Евгеньевич</t>
  </si>
  <si>
    <t>Петров Арсений Александрович</t>
  </si>
  <si>
    <t>Стаферов Егор Иванович</t>
  </si>
  <si>
    <t>ЕНИСЕЙСКИЙ МУНИЦИПАЛЬНЫЙ ОКРУГ</t>
  </si>
  <si>
    <t>СОСНОВОБОРСКИЙ МУНИЦИПАЛЬНЫЙ ОКРУГ</t>
  </si>
  <si>
    <t>Убилава Дмитрий Кириллович</t>
  </si>
  <si>
    <t>Цуканов Артём Алексеевич</t>
  </si>
  <si>
    <t>Ромель Денис Евгеньевич</t>
  </si>
  <si>
    <t>Штукин Данил Павлович</t>
  </si>
  <si>
    <t>Оглы Сергей Александрович</t>
  </si>
  <si>
    <t xml:space="preserve">Гузик Данил Степанович </t>
  </si>
  <si>
    <t>Новиков Артём Павлович</t>
  </si>
  <si>
    <t>Кащеев Никита Александрович</t>
  </si>
  <si>
    <t>КАНСКИЙ МУНИЦИПАЛЬНЫЙ ОКРУГ</t>
  </si>
  <si>
    <t>АБАНСКИЙ МУНИЦИПАЛЬНЫЙ ОКРУГ</t>
  </si>
  <si>
    <t>Крафт Евгений Алексеевич</t>
  </si>
  <si>
    <t>Небольсин Андрей Александрович</t>
  </si>
  <si>
    <t>Локтионов Владислапв Артемович</t>
  </si>
  <si>
    <t>Ковенский Артем Русланович</t>
  </si>
  <si>
    <t>Щербань Лев Сергеевич</t>
  </si>
  <si>
    <t>Дугин Савелий Витальевич</t>
  </si>
  <si>
    <t>Архипов Арсений Олегович</t>
  </si>
  <si>
    <t>Шакуров Рамиль Нильевич</t>
  </si>
  <si>
    <t>НАЗАРОВСКИЙ МУНИЦИПАЛЬНЫЙ ОКРУГ</t>
  </si>
  <si>
    <t>УЖУРСКИЙ МУНИЦИПАЛЬНЫЙ ОКРУГ</t>
  </si>
  <si>
    <t>ЦЕНТРАЛЬНЫЙ РАЙОН г.Красноярска</t>
  </si>
  <si>
    <t>СОВЕТСКИЙ РАЙОН г.Красноярска</t>
  </si>
  <si>
    <t>ЖЕЛЕЗНОДОРОЖНЫЙ РАЙОН г.Красноярска</t>
  </si>
  <si>
    <t>ЛЕНИНСКИЙ РАЙОН г.Красноярска</t>
  </si>
  <si>
    <t>Шаламай Мирослав Александрович</t>
  </si>
  <si>
    <t>Габдуллин Эмиль Ильвирович</t>
  </si>
  <si>
    <t>Шугаев Матвей Никитович</t>
  </si>
  <si>
    <t>Кельбалиев Мухаммад Хизридинович</t>
  </si>
  <si>
    <t>Пихтерев Михаил Александрович</t>
  </si>
  <si>
    <t>Кириченко Иван Евгеньевич</t>
  </si>
  <si>
    <t>Солодянников Егор Васильевич</t>
  </si>
  <si>
    <t>Тютюнин Михаил Евгеньевич</t>
  </si>
  <si>
    <t>Барков Артур Артемович</t>
  </si>
  <si>
    <t>Демидов Дмитрий Юрьевич</t>
  </si>
  <si>
    <t>Капустин Артём Евгеньевич</t>
  </si>
  <si>
    <t>Капустин Тимур Евгеньевич</t>
  </si>
  <si>
    <t>Морев Андрей Юрьевич</t>
  </si>
  <si>
    <t>Трипутин Денис Анатольевич</t>
  </si>
  <si>
    <t>Суханов Андрей Александрович</t>
  </si>
  <si>
    <t>Сердюков Александр Викторович</t>
  </si>
  <si>
    <t>Калгин Алексей Алексеевич</t>
  </si>
  <si>
    <t xml:space="preserve">Кушнарёв Егор Витальевич </t>
  </si>
  <si>
    <t>Моор Михаил Ромешович</t>
  </si>
  <si>
    <t>Чугин Даниил Вячеславович</t>
  </si>
  <si>
    <t>Пронин Максим Дмитриевич</t>
  </si>
  <si>
    <t>Ефремов Иван Александрович</t>
  </si>
  <si>
    <t>Степанов Павел Владимирович</t>
  </si>
  <si>
    <t>Герасимов Константин Дмитриевич</t>
  </si>
  <si>
    <t>Дьяков Антон Михайлович</t>
  </si>
  <si>
    <t>Глушаков Денис Олегович</t>
  </si>
  <si>
    <t>Грибушин Андрей Иванович</t>
  </si>
  <si>
    <t>Гайджес Никита Александрович</t>
  </si>
  <si>
    <t>Калоша Иван Анатольевич</t>
  </si>
  <si>
    <t>Ленинский район г.Красноярска</t>
  </si>
  <si>
    <t>Железнодорожный район г.Красноярска</t>
  </si>
  <si>
    <t>Советский район г.Красноярска</t>
  </si>
  <si>
    <t>Центральный район г.Красноярска</t>
  </si>
  <si>
    <t>Ачинский муниципальный округ</t>
  </si>
  <si>
    <t>Канский муниципальный округ</t>
  </si>
  <si>
    <t>Енисейский муниципальный округ</t>
  </si>
  <si>
    <t>г.Норильск</t>
  </si>
  <si>
    <t>Сосновоборский муниципальный округ</t>
  </si>
  <si>
    <t>Шарыповский муниципальный округ</t>
  </si>
  <si>
    <t>Абанский муниципальный округ</t>
  </si>
  <si>
    <t>Балахтинско-Новоселовский муниципальный округ</t>
  </si>
  <si>
    <t>Боготольский муниципальный округ</t>
  </si>
  <si>
    <t>Емельяновский муниципальный округ</t>
  </si>
  <si>
    <t>Иланско-Нижнеингашский муниципальный округ</t>
  </si>
  <si>
    <t>Идринско-Краснотуранский муниципальный округ</t>
  </si>
  <si>
    <t>Каратузский муниципальный округ</t>
  </si>
  <si>
    <t>Курагинский муниципальный округ</t>
  </si>
  <si>
    <t>Назаровский муниципальный округ</t>
  </si>
  <si>
    <t>Северо-Енисейский муниципальный округ</t>
  </si>
  <si>
    <t>Ужурский муниципальный округ</t>
  </si>
  <si>
    <t>Скифов Владислав Павлович</t>
  </si>
  <si>
    <t>Минусинский муниципальный округ</t>
  </si>
  <si>
    <t>Ирбейско-Саянский муниципальный округ</t>
  </si>
  <si>
    <t>Шушенский муниципальный округ</t>
  </si>
  <si>
    <t>Бирилюсский муниципальный округ</t>
  </si>
  <si>
    <t>Попков Назар Александрович</t>
  </si>
  <si>
    <t>Муратов Кирилл Александрович</t>
  </si>
  <si>
    <t>Марунич Федор Антонович</t>
  </si>
  <si>
    <t>Казначееев Владимир Дмитриевич</t>
  </si>
  <si>
    <t>Шнайдер Константин Андреевич</t>
  </si>
  <si>
    <t>Карпенко Вачеслав Евгеньевич</t>
  </si>
  <si>
    <t>Жигляев Никита Алексеевич</t>
  </si>
  <si>
    <t>Иль Захар Александрович</t>
  </si>
  <si>
    <t>Костюков Иван Сергеевич</t>
  </si>
  <si>
    <t>Тютерев Данила Петрович</t>
  </si>
  <si>
    <t>1,17,69</t>
  </si>
  <si>
    <t>1,07,28</t>
  </si>
  <si>
    <t>1,05,81</t>
  </si>
  <si>
    <t>1,19,77</t>
  </si>
  <si>
    <t>1,14,15</t>
  </si>
  <si>
    <t>2,37,64</t>
  </si>
  <si>
    <t>1,29,03</t>
  </si>
  <si>
    <t>1,28,88</t>
  </si>
  <si>
    <t>1,14,25</t>
  </si>
  <si>
    <t>1,20,18</t>
  </si>
  <si>
    <t>1,38,07</t>
  </si>
  <si>
    <t>1,52,68</t>
  </si>
  <si>
    <t>1,22,33</t>
  </si>
  <si>
    <t>1,01,08</t>
  </si>
  <si>
    <t>1,27,45</t>
  </si>
  <si>
    <t>1,04,00</t>
  </si>
  <si>
    <t>1,09,23</t>
  </si>
  <si>
    <t>1,06,02</t>
  </si>
  <si>
    <t>1,25,01</t>
  </si>
  <si>
    <t>2,28,87</t>
  </si>
  <si>
    <t>1,02,22</t>
  </si>
  <si>
    <t>1,39,05</t>
  </si>
  <si>
    <t>3,21,49</t>
  </si>
  <si>
    <t>1,02,29</t>
  </si>
  <si>
    <t>1,02,91</t>
  </si>
  <si>
    <t>1,47,70</t>
  </si>
  <si>
    <t>1,06,86</t>
  </si>
  <si>
    <t>1,10,82</t>
  </si>
  <si>
    <t>1,01,63</t>
  </si>
  <si>
    <t>2,15,25</t>
  </si>
  <si>
    <t>1,18,28</t>
  </si>
  <si>
    <t>1,08,66</t>
  </si>
  <si>
    <t>1,00,12</t>
  </si>
  <si>
    <t>1,01,29</t>
  </si>
  <si>
    <t>1,46,87</t>
  </si>
  <si>
    <t>1,09,46</t>
  </si>
  <si>
    <t>1,11,22</t>
  </si>
  <si>
    <t>1,27,31</t>
  </si>
  <si>
    <t>1,17,53</t>
  </si>
  <si>
    <t>1,30,04</t>
  </si>
  <si>
    <t>1,14,51</t>
  </si>
  <si>
    <t>1,08,50</t>
  </si>
  <si>
    <t>1,16,98</t>
  </si>
  <si>
    <t>1,17,73</t>
  </si>
  <si>
    <t>1,24,84</t>
  </si>
  <si>
    <t>1,50,44</t>
  </si>
  <si>
    <t>1,33,51</t>
  </si>
  <si>
    <t>1,00,20</t>
  </si>
  <si>
    <t>1,43,60</t>
  </si>
  <si>
    <t>1,14,62</t>
  </si>
  <si>
    <t>1,07,67</t>
  </si>
  <si>
    <t>1,17,54</t>
  </si>
  <si>
    <t>4,59,52</t>
  </si>
  <si>
    <t>1,04,29</t>
  </si>
  <si>
    <t>1,29,94</t>
  </si>
  <si>
    <t>1,11,11</t>
  </si>
  <si>
    <t>2,27,07</t>
  </si>
  <si>
    <t>1,50,86</t>
  </si>
  <si>
    <t>1,01,72</t>
  </si>
  <si>
    <t>1,12,97</t>
  </si>
  <si>
    <t>1,09,37</t>
  </si>
  <si>
    <t>1,30,59</t>
  </si>
  <si>
    <t>1,21,49</t>
  </si>
  <si>
    <t>2,38,07</t>
  </si>
  <si>
    <t>1,35,26</t>
  </si>
  <si>
    <t>1,38,02</t>
  </si>
  <si>
    <t>1,02,90</t>
  </si>
  <si>
    <t>2,21,69</t>
  </si>
  <si>
    <t>1,03,33</t>
  </si>
  <si>
    <t>1,11,00</t>
  </si>
  <si>
    <t>1,02,20</t>
  </si>
  <si>
    <t>1,55,35</t>
  </si>
  <si>
    <t>1,17,50</t>
  </si>
  <si>
    <t>1,15,50</t>
  </si>
  <si>
    <t>1,14,46</t>
  </si>
  <si>
    <t>1,06,79</t>
  </si>
  <si>
    <t>г. Красноярск Центральный район</t>
  </si>
  <si>
    <t>Ачинский МО</t>
  </si>
  <si>
    <t>Канский МО</t>
  </si>
  <si>
    <t>Енисейский МО</t>
  </si>
  <si>
    <t>ЗАТО г. Железногорск</t>
  </si>
  <si>
    <t>ЗАТО г. Зеленогорск</t>
  </si>
  <si>
    <t>ЗАТО п. Солнечный</t>
  </si>
  <si>
    <t>Норильск</t>
  </si>
  <si>
    <t>Сосновоборский МО</t>
  </si>
  <si>
    <t>Шарыповский МО</t>
  </si>
  <si>
    <t>Абанский МО</t>
  </si>
  <si>
    <t>Балахтинско-Новоселовский МО</t>
  </si>
  <si>
    <t>Бирилюсский МО</t>
  </si>
  <si>
    <t>Емельяновский МО</t>
  </si>
  <si>
    <t>Боготольский МО</t>
  </si>
  <si>
    <t>Иланско-Нижнеингашский МО</t>
  </si>
  <si>
    <t>Идринско-Краснотуранский МО</t>
  </si>
  <si>
    <t>Каратузский МО</t>
  </si>
  <si>
    <t>Курагинский МО</t>
  </si>
  <si>
    <t>Назаровский МО</t>
  </si>
  <si>
    <t>Северо-Енисейский МО</t>
  </si>
  <si>
    <t>Ужурский МО</t>
  </si>
  <si>
    <t>Минусинский МО</t>
  </si>
  <si>
    <t>Ирбейско-Саянский МО</t>
  </si>
  <si>
    <t>г. Красноярск Ленинский район</t>
  </si>
  <si>
    <t>г. Красноярск Железнодорожный район</t>
  </si>
  <si>
    <t>г Красноярск  Советский район</t>
  </si>
  <si>
    <t>Шушенский МО</t>
  </si>
  <si>
    <t>Большемуртинско-Сухобузимский МО</t>
  </si>
  <si>
    <t>Манско-Уярский МО</t>
  </si>
  <si>
    <t>Советский район, г.Красноярск</t>
  </si>
  <si>
    <t xml:space="preserve">Большемуртинско-Сухобузимский муниципальный округ </t>
  </si>
  <si>
    <t>Манско-Уярский муниципальный округ</t>
  </si>
  <si>
    <t>ИТОГОВЫЙ ПРОТОКОЛ (НЕПОЛНАЯ РАЗБОРКА И СБОРКА                            АВТОМАТА АК-74)</t>
  </si>
  <si>
    <t>Советский район г. Красноярск</t>
  </si>
  <si>
    <t>Канский  МО</t>
  </si>
  <si>
    <t>ЗАТО город Железногорск</t>
  </si>
  <si>
    <t>Центральный район г. Красноярск</t>
  </si>
  <si>
    <t>Каратузкий МО</t>
  </si>
  <si>
    <t>Железнодорожный район г. Красноярск</t>
  </si>
  <si>
    <t>ЗАТО город Зеленоногорск</t>
  </si>
  <si>
    <t>г. Норильск</t>
  </si>
  <si>
    <t>Бирилюский МО</t>
  </si>
  <si>
    <t>Иланско-Нижнеингашский МО (7 уч.)</t>
  </si>
  <si>
    <t>Боготольскй МО</t>
  </si>
  <si>
    <t>Ленинский район г. Красноярск</t>
  </si>
  <si>
    <t xml:space="preserve">Большемуртинско-Сухобузимский МО </t>
  </si>
  <si>
    <t xml:space="preserve">Манско-Уярский МО </t>
  </si>
  <si>
    <t>Индринско-Краснотуранский МО</t>
  </si>
  <si>
    <t xml:space="preserve">                                                                  СТРОЕВАЯ ПОДГОТОВКА</t>
  </si>
  <si>
    <t>сумма мест</t>
  </si>
  <si>
    <t>Большемуртинско-Сухобузимский муниципальный округ</t>
  </si>
  <si>
    <t xml:space="preserve">Манско-Уярский муниципальный округ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</si>
</sst>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;@"/>
    <numFmt numFmtId="165" formatCode="dd\.mm\.yyyy"/>
  </numFmts>
  <fonts count="70" x14ac:knownFonts="1">
    <font>
      <sz val="10"/>
      <name val="Arial"/>
    </font>
    <font>
      <sz val="10"/>
      <name val="Bookman Old Style"/>
      <family val="1"/>
      <charset val="204"/>
    </font>
    <font>
      <sz val="14"/>
      <name val="Bookman Old Style"/>
      <family val="1"/>
      <charset val="204"/>
    </font>
    <font>
      <b/>
      <sz val="18"/>
      <name val="Bookman Old Style"/>
      <family val="1"/>
      <charset val="204"/>
    </font>
    <font>
      <b/>
      <sz val="12"/>
      <name val="Bookman Old Style"/>
      <family val="1"/>
      <charset val="204"/>
    </font>
    <font>
      <b/>
      <sz val="16"/>
      <name val="Bookman Old Style"/>
      <family val="1"/>
      <charset val="204"/>
    </font>
    <font>
      <b/>
      <sz val="14"/>
      <name val="Bookman Old Style"/>
      <family val="1"/>
      <charset val="204"/>
    </font>
    <font>
      <b/>
      <u/>
      <sz val="16"/>
      <name val="Bookman Old Style"/>
      <family val="1"/>
      <charset val="204"/>
    </font>
    <font>
      <b/>
      <sz val="10"/>
      <name val="Bookman Old Style"/>
      <family val="1"/>
      <charset val="204"/>
    </font>
    <font>
      <sz val="8"/>
      <name val="Bookman Old Style"/>
      <family val="1"/>
      <charset val="204"/>
    </font>
    <font>
      <b/>
      <sz val="8"/>
      <name val="Bookman Old Style"/>
      <family val="1"/>
      <charset val="204"/>
    </font>
    <font>
      <sz val="12"/>
      <name val="Arial Unicode MS"/>
      <family val="2"/>
      <charset val="204"/>
    </font>
    <font>
      <sz val="13"/>
      <name val="Arial Unicode MS"/>
      <family val="2"/>
      <charset val="204"/>
    </font>
    <font>
      <sz val="16"/>
      <name val="Arial"/>
      <family val="2"/>
      <charset val="204"/>
    </font>
    <font>
      <sz val="16"/>
      <name val="Bookman Old Style"/>
      <family val="1"/>
      <charset val="204"/>
    </font>
    <font>
      <sz val="13"/>
      <color rgb="FF000000"/>
      <name val="Arial"/>
      <family val="2"/>
      <charset val="204"/>
    </font>
    <font>
      <sz val="14"/>
      <name val="Arial Unicode MS"/>
      <family val="2"/>
      <charset val="204"/>
    </font>
    <font>
      <sz val="14"/>
      <name val="Arial"/>
      <family val="2"/>
      <charset val="204"/>
    </font>
    <font>
      <b/>
      <sz val="9"/>
      <name val="Bookman Old Style"/>
      <family val="1"/>
      <charset val="204"/>
    </font>
    <font>
      <i/>
      <sz val="11"/>
      <name val="Bookman Old Style"/>
      <family val="1"/>
      <charset val="204"/>
    </font>
    <font>
      <sz val="11"/>
      <name val="Bookman Old Style"/>
      <family val="1"/>
      <charset val="204"/>
    </font>
    <font>
      <sz val="12"/>
      <name val="Bookman Old Style"/>
      <family val="1"/>
      <charset val="204"/>
    </font>
    <font>
      <sz val="14"/>
      <color rgb="FF000000"/>
      <name val="Arial"/>
      <family val="2"/>
      <charset val="204"/>
    </font>
    <font>
      <b/>
      <i/>
      <sz val="11"/>
      <name val="Bookman Old Style"/>
      <family val="1"/>
      <charset val="204"/>
    </font>
    <font>
      <b/>
      <sz val="11"/>
      <name val="Bookman Old Style"/>
      <family val="1"/>
      <charset val="204"/>
    </font>
    <font>
      <sz val="12"/>
      <name val="Arial"/>
      <family val="2"/>
      <charset val="204"/>
    </font>
    <font>
      <sz val="13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Bookman Old Style"/>
      <family val="1"/>
      <charset val="204"/>
    </font>
    <font>
      <sz val="12"/>
      <color rgb="FF000000"/>
      <name val="Arial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Bookman Old Style"/>
      <family val="1"/>
      <charset val="204"/>
    </font>
    <font>
      <sz val="14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212121"/>
      <name val="Arial"/>
      <family val="2"/>
      <charset val="204"/>
    </font>
    <font>
      <sz val="12"/>
      <color rgb="FF131313"/>
      <name val="Arial"/>
      <family val="2"/>
      <charset val="204"/>
    </font>
    <font>
      <sz val="12"/>
      <color rgb="FF0F0F0F"/>
      <name val="Arial"/>
      <family val="2"/>
      <charset val="204"/>
    </font>
    <font>
      <b/>
      <u/>
      <sz val="12"/>
      <name val="Bookman Old Style"/>
      <family val="1"/>
      <charset val="204"/>
    </font>
    <font>
      <b/>
      <sz val="20"/>
      <name val="Bookman Old Style"/>
      <family val="1"/>
      <charset val="204"/>
    </font>
    <font>
      <b/>
      <sz val="14"/>
      <name val="Arial"/>
      <family val="2"/>
      <charset val="204"/>
    </font>
    <font>
      <b/>
      <sz val="24"/>
      <name val="Bookman Old Style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Bookman Old Style"/>
      <family val="1"/>
      <charset val="204"/>
    </font>
    <font>
      <b/>
      <sz val="16"/>
      <color rgb="FF000000"/>
      <name val="Bookman Old Style"/>
      <family val="1"/>
      <charset val="204"/>
    </font>
    <font>
      <sz val="9"/>
      <name val="Bookman Old Style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Bookman Old Style"/>
      <family val="1"/>
      <charset val="204"/>
    </font>
    <font>
      <sz val="11"/>
      <name val="Arial"/>
      <family val="2"/>
      <charset val="204"/>
    </font>
    <font>
      <b/>
      <sz val="16"/>
      <name val="Bookman Old Style"/>
      <family val="1"/>
      <charset val="204"/>
    </font>
    <font>
      <b/>
      <sz val="14"/>
      <name val="Arial"/>
      <family val="2"/>
      <charset val="204"/>
    </font>
    <font>
      <b/>
      <sz val="14"/>
      <name val="Arial Unicode MS"/>
      <family val="2"/>
      <charset val="204"/>
    </font>
    <font>
      <b/>
      <sz val="16"/>
      <name val="Arial"/>
      <family val="2"/>
      <charset val="204"/>
    </font>
    <font>
      <b/>
      <i/>
      <sz val="11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4"/>
      <color rgb="FF000000"/>
      <name val="Arial"/>
      <family val="2"/>
      <charset val="204"/>
    </font>
    <font>
      <sz val="16"/>
      <name val="Bookman Old Style"/>
      <family val="1"/>
      <charset val="204"/>
    </font>
    <font>
      <sz val="16"/>
      <name val="Arial"/>
      <family val="2"/>
      <charset val="204"/>
    </font>
    <font>
      <b/>
      <u/>
      <sz val="16"/>
      <name val="Bookman Old Style"/>
      <family val="1"/>
      <charset val="204"/>
    </font>
    <font>
      <b/>
      <sz val="12"/>
      <name val="Arial"/>
      <family val="2"/>
      <charset val="204"/>
    </font>
    <font>
      <b/>
      <sz val="13"/>
      <name val="Times New Roman"/>
      <family val="1"/>
      <charset val="204"/>
    </font>
    <font>
      <b/>
      <sz val="24"/>
      <name val="Bookman Old Style"/>
      <family val="1"/>
      <charset val="204"/>
    </font>
    <font>
      <sz val="16"/>
      <color rgb="FFFF0000"/>
      <name val="Bookman Old Style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3" fillId="0" borderId="0">
      <protection locked="0"/>
    </xf>
  </cellStyleXfs>
  <cellXfs count="73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1" applyFont="1" applyAlignment="1" applyProtection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0" fontId="1" fillId="0" borderId="0" xfId="0" applyFont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9" fillId="0" borderId="0" xfId="0" applyFo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2" fillId="2" borderId="19" xfId="0" applyNumberFormat="1" applyFont="1" applyFill="1" applyBorder="1" applyAlignment="1">
      <alignment horizontal="center" vertical="center"/>
    </xf>
    <xf numFmtId="2" fontId="13" fillId="0" borderId="20" xfId="0" applyNumberFormat="1" applyFont="1" applyFill="1" applyBorder="1" applyAlignment="1">
      <alignment horizontal="left" vertical="top" wrapText="1"/>
    </xf>
    <xf numFmtId="2" fontId="14" fillId="0" borderId="21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2" borderId="23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2" fontId="13" fillId="0" borderId="20" xfId="0" applyNumberFormat="1" applyFont="1" applyFill="1" applyBorder="1" applyAlignment="1">
      <alignment horizontal="left" vertical="top"/>
    </xf>
    <xf numFmtId="0" fontId="14" fillId="2" borderId="23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2" fontId="13" fillId="0" borderId="20" xfId="0" applyNumberFormat="1" applyFont="1" applyFill="1" applyBorder="1" applyAlignment="1">
      <alignment horizontal="left" vertical="center"/>
    </xf>
    <xf numFmtId="0" fontId="13" fillId="0" borderId="20" xfId="0" applyFont="1" applyFill="1" applyBorder="1">
      <alignment vertical="center"/>
    </xf>
    <xf numFmtId="2" fontId="14" fillId="0" borderId="21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/>
    </xf>
    <xf numFmtId="0" fontId="16" fillId="2" borderId="0" xfId="0" applyNumberFormat="1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 vertical="center"/>
    </xf>
    <xf numFmtId="2" fontId="13" fillId="0" borderId="25" xfId="0" applyNumberFormat="1" applyFont="1" applyFill="1" applyBorder="1" applyAlignment="1">
      <alignment horizontal="left" vertical="top" wrapText="1"/>
    </xf>
    <xf numFmtId="2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2" borderId="26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8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8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7" xfId="0" applyFont="1" applyFill="1" applyBorder="1">
      <alignment vertical="center"/>
    </xf>
    <xf numFmtId="0" fontId="18" fillId="0" borderId="28" xfId="0" applyFont="1" applyFill="1" applyBorder="1">
      <alignment vertical="center"/>
    </xf>
    <xf numFmtId="0" fontId="18" fillId="0" borderId="29" xfId="0" applyFont="1" applyFill="1" applyBorder="1">
      <alignment vertical="center"/>
    </xf>
    <xf numFmtId="0" fontId="18" fillId="0" borderId="3" xfId="0" applyFont="1" applyFill="1" applyBorder="1">
      <alignment vertical="center"/>
    </xf>
    <xf numFmtId="0" fontId="18" fillId="0" borderId="4" xfId="0" applyFont="1" applyBorder="1">
      <alignment vertical="center"/>
    </xf>
    <xf numFmtId="0" fontId="18" fillId="0" borderId="2" xfId="0" applyFont="1" applyFill="1" applyBorder="1">
      <alignment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2" fontId="14" fillId="0" borderId="19" xfId="0" applyNumberFormat="1" applyFont="1" applyBorder="1" applyAlignment="1">
      <alignment horizontal="center" vertical="center"/>
    </xf>
    <xf numFmtId="164" fontId="14" fillId="0" borderId="34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1" fontId="19" fillId="0" borderId="3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1" fontId="23" fillId="0" borderId="37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2" fontId="14" fillId="0" borderId="39" xfId="0" applyNumberFormat="1" applyFont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left" vertical="top"/>
    </xf>
    <xf numFmtId="2" fontId="14" fillId="0" borderId="19" xfId="0" applyNumberFormat="1" applyFont="1" applyFill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1" fontId="23" fillId="0" borderId="21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1" fontId="19" fillId="0" borderId="21" xfId="0" applyNumberFormat="1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" fillId="0" borderId="0" xfId="0" applyFont="1" applyBorder="1" applyAlignment="1"/>
    <xf numFmtId="0" fontId="13" fillId="2" borderId="0" xfId="0" applyFont="1" applyFill="1" applyBorder="1" applyAlignment="1">
      <alignment horizontal="left"/>
    </xf>
    <xf numFmtId="0" fontId="13" fillId="0" borderId="0" xfId="0" applyFont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42" xfId="0" applyNumberFormat="1" applyFont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left" vertical="center" wrapText="1"/>
    </xf>
    <xf numFmtId="165" fontId="28" fillId="0" borderId="33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  <xf numFmtId="165" fontId="32" fillId="0" borderId="33" xfId="0" applyNumberFormat="1" applyFont="1" applyFill="1" applyBorder="1" applyAlignment="1">
      <alignment horizontal="center" vertical="center" wrapText="1"/>
    </xf>
    <xf numFmtId="165" fontId="28" fillId="0" borderId="33" xfId="0" applyNumberFormat="1" applyFont="1" applyBorder="1" applyAlignment="1">
      <alignment horizontal="center" vertical="center" wrapText="1"/>
    </xf>
    <xf numFmtId="165" fontId="33" fillId="0" borderId="33" xfId="0" applyNumberFormat="1" applyFont="1" applyFill="1" applyBorder="1" applyAlignment="1">
      <alignment horizontal="center" vertical="center" wrapText="1"/>
    </xf>
    <xf numFmtId="165" fontId="35" fillId="0" borderId="33" xfId="0" applyNumberFormat="1" applyFont="1" applyFill="1" applyBorder="1" applyAlignment="1">
      <alignment horizontal="center" vertical="center" wrapText="1"/>
    </xf>
    <xf numFmtId="165" fontId="32" fillId="0" borderId="16" xfId="0" applyNumberFormat="1" applyFont="1" applyBorder="1" applyAlignment="1">
      <alignment horizontal="center" vertical="center" wrapText="1"/>
    </xf>
    <xf numFmtId="165" fontId="32" fillId="0" borderId="16" xfId="0" applyNumberFormat="1" applyFont="1" applyFill="1" applyBorder="1" applyAlignment="1">
      <alignment horizontal="center" vertical="center" wrapText="1"/>
    </xf>
    <xf numFmtId="165" fontId="36" fillId="0" borderId="33" xfId="0" applyNumberFormat="1" applyFont="1" applyFill="1" applyBorder="1" applyAlignment="1">
      <alignment horizontal="center" wrapText="1"/>
    </xf>
    <xf numFmtId="165" fontId="32" fillId="0" borderId="22" xfId="0" applyNumberFormat="1" applyFont="1" applyFill="1" applyBorder="1" applyAlignment="1">
      <alignment horizontal="center" vertical="center" wrapText="1"/>
    </xf>
    <xf numFmtId="165" fontId="35" fillId="0" borderId="34" xfId="0" applyNumberFormat="1" applyFont="1" applyFill="1" applyBorder="1" applyAlignment="1">
      <alignment horizontal="center" vertical="center" wrapText="1"/>
    </xf>
    <xf numFmtId="165" fontId="36" fillId="0" borderId="34" xfId="0" applyNumberFormat="1" applyFont="1" applyFill="1" applyBorder="1" applyAlignment="1">
      <alignment horizontal="center" wrapText="1"/>
    </xf>
    <xf numFmtId="0" fontId="30" fillId="0" borderId="22" xfId="0" applyFont="1" applyFill="1" applyBorder="1" applyAlignment="1">
      <alignment vertical="center" wrapText="1"/>
    </xf>
    <xf numFmtId="0" fontId="27" fillId="0" borderId="22" xfId="0" applyFont="1" applyFill="1" applyBorder="1" applyAlignment="1">
      <alignment horizontal="left" vertical="center" wrapText="1"/>
    </xf>
    <xf numFmtId="0" fontId="21" fillId="0" borderId="22" xfId="0" applyFont="1" applyFill="1" applyBorder="1">
      <alignment vertical="center"/>
    </xf>
    <xf numFmtId="4" fontId="24" fillId="5" borderId="2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0" fillId="0" borderId="0" xfId="0" applyFont="1" applyFill="1" applyBorder="1">
      <alignment vertical="center"/>
    </xf>
    <xf numFmtId="0" fontId="41" fillId="0" borderId="12" xfId="0" applyFont="1" applyFill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28" fillId="0" borderId="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/>
    </xf>
    <xf numFmtId="0" fontId="4" fillId="6" borderId="0" xfId="0" applyFont="1" applyFill="1" applyBorder="1">
      <alignment vertical="center"/>
    </xf>
    <xf numFmtId="0" fontId="5" fillId="6" borderId="0" xfId="0" applyFont="1" applyFill="1" applyBorder="1">
      <alignment vertical="center"/>
    </xf>
    <xf numFmtId="4" fontId="24" fillId="6" borderId="0" xfId="0" applyNumberFormat="1" applyFont="1" applyFill="1" applyBorder="1" applyAlignment="1">
      <alignment horizontal="center" vertical="center"/>
    </xf>
    <xf numFmtId="4" fontId="6" fillId="6" borderId="0" xfId="0" applyNumberFormat="1" applyFont="1" applyFill="1" applyBorder="1" applyAlignment="1">
      <alignment horizontal="center" vertical="center"/>
    </xf>
    <xf numFmtId="3" fontId="6" fillId="6" borderId="45" xfId="0" applyNumberFormat="1" applyFont="1" applyFill="1" applyBorder="1" applyAlignment="1">
      <alignment horizontal="center" vertical="center"/>
    </xf>
    <xf numFmtId="0" fontId="28" fillId="0" borderId="46" xfId="0" applyFont="1" applyBorder="1" applyAlignment="1">
      <alignment vertical="center" wrapText="1"/>
    </xf>
    <xf numFmtId="0" fontId="21" fillId="6" borderId="15" xfId="0" applyFont="1" applyFill="1" applyBorder="1" applyAlignment="1">
      <alignment horizontal="center" vertical="center"/>
    </xf>
    <xf numFmtId="0" fontId="21" fillId="6" borderId="16" xfId="0" applyFont="1" applyFill="1" applyBorder="1">
      <alignment vertical="center"/>
    </xf>
    <xf numFmtId="0" fontId="5" fillId="6" borderId="16" xfId="0" applyFont="1" applyFill="1" applyBorder="1">
      <alignment vertical="center"/>
    </xf>
    <xf numFmtId="4" fontId="24" fillId="6" borderId="16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1" fillId="6" borderId="22" xfId="0" applyFont="1" applyFill="1" applyBorder="1">
      <alignment vertical="center"/>
    </xf>
    <xf numFmtId="0" fontId="5" fillId="6" borderId="22" xfId="0" applyFont="1" applyFill="1" applyBorder="1">
      <alignment vertical="center"/>
    </xf>
    <xf numFmtId="4" fontId="24" fillId="6" borderId="22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0" fontId="28" fillId="0" borderId="47" xfId="0" applyFont="1" applyBorder="1" applyAlignment="1">
      <alignment vertical="center" wrapText="1"/>
    </xf>
    <xf numFmtId="0" fontId="28" fillId="0" borderId="19" xfId="0" applyFont="1" applyBorder="1" applyAlignment="1"/>
    <xf numFmtId="0" fontId="21" fillId="6" borderId="7" xfId="0" applyFont="1" applyFill="1" applyBorder="1" applyAlignment="1">
      <alignment horizontal="center" vertical="center"/>
    </xf>
    <xf numFmtId="0" fontId="21" fillId="6" borderId="10" xfId="0" applyFont="1" applyFill="1" applyBorder="1">
      <alignment vertical="center"/>
    </xf>
    <xf numFmtId="0" fontId="5" fillId="6" borderId="10" xfId="0" applyFont="1" applyFill="1" applyBorder="1">
      <alignment vertical="center"/>
    </xf>
    <xf numFmtId="4" fontId="24" fillId="6" borderId="10" xfId="0" applyNumberFormat="1" applyFont="1" applyFill="1" applyBorder="1" applyAlignment="1">
      <alignment horizontal="center" vertical="center"/>
    </xf>
    <xf numFmtId="4" fontId="6" fillId="6" borderId="10" xfId="0" applyNumberFormat="1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4" fontId="24" fillId="0" borderId="43" xfId="0" applyNumberFormat="1" applyFont="1" applyFill="1" applyBorder="1" applyAlignment="1">
      <alignment horizontal="center" vertical="center"/>
    </xf>
    <xf numFmtId="4" fontId="6" fillId="0" borderId="43" xfId="0" applyNumberFormat="1" applyFont="1" applyFill="1" applyBorder="1" applyAlignment="1">
      <alignment horizontal="center" vertical="center"/>
    </xf>
    <xf numFmtId="3" fontId="6" fillId="0" borderId="48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165" fontId="20" fillId="0" borderId="33" xfId="0" applyNumberFormat="1" applyFont="1" applyFill="1" applyBorder="1">
      <alignment vertical="center"/>
    </xf>
    <xf numFmtId="4" fontId="24" fillId="0" borderId="16" xfId="0" applyNumberFormat="1" applyFont="1" applyFill="1" applyBorder="1" applyAlignment="1">
      <alignment horizontal="center" vertical="center"/>
    </xf>
    <xf numFmtId="4" fontId="24" fillId="0" borderId="40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165" fontId="20" fillId="0" borderId="34" xfId="0" applyNumberFormat="1" applyFont="1" applyFill="1" applyBorder="1">
      <alignment vertical="center"/>
    </xf>
    <xf numFmtId="4" fontId="24" fillId="0" borderId="22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>
      <alignment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 wrapText="1"/>
    </xf>
    <xf numFmtId="165" fontId="20" fillId="0" borderId="32" xfId="0" applyNumberFormat="1" applyFont="1" applyFill="1" applyBorder="1">
      <alignment vertical="center"/>
    </xf>
    <xf numFmtId="4" fontId="24" fillId="0" borderId="10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3" fontId="5" fillId="0" borderId="31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" fontId="6" fillId="0" borderId="0" xfId="0" applyNumberFormat="1" applyFont="1" applyFill="1" applyBorder="1" applyAlignment="1">
      <alignment horizontal="center" vertical="center"/>
    </xf>
    <xf numFmtId="3" fontId="5" fillId="0" borderId="4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49" xfId="0" applyFont="1" applyFill="1" applyBorder="1">
      <alignment vertical="center"/>
    </xf>
    <xf numFmtId="4" fontId="1" fillId="0" borderId="0" xfId="0" applyNumberFormat="1" applyFont="1" applyFill="1" applyBorder="1">
      <alignment vertical="center"/>
    </xf>
    <xf numFmtId="0" fontId="21" fillId="0" borderId="51" xfId="0" applyFont="1" applyFill="1" applyBorder="1">
      <alignment vertical="center"/>
    </xf>
    <xf numFmtId="4" fontId="21" fillId="0" borderId="0" xfId="0" applyNumberFormat="1" applyFont="1" applyFill="1" applyBorder="1" applyAlignment="1">
      <alignment horizontal="center" vertical="center"/>
    </xf>
    <xf numFmtId="0" fontId="21" fillId="0" borderId="8" xfId="0" applyFont="1" applyFill="1" applyBorder="1">
      <alignment vertical="center"/>
    </xf>
    <xf numFmtId="0" fontId="30" fillId="0" borderId="10" xfId="0" applyFont="1" applyFill="1" applyBorder="1" applyAlignment="1">
      <alignment vertical="center" wrapText="1"/>
    </xf>
    <xf numFmtId="165" fontId="32" fillId="0" borderId="10" xfId="0" applyNumberFormat="1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left" vertical="center" wrapText="1"/>
    </xf>
    <xf numFmtId="2" fontId="2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43" fillId="0" borderId="45" xfId="0" applyNumberFormat="1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left" vertical="center" wrapText="1"/>
    </xf>
    <xf numFmtId="165" fontId="26" fillId="0" borderId="16" xfId="0" applyNumberFormat="1" applyFont="1" applyFill="1" applyBorder="1" applyAlignment="1">
      <alignment horizontal="left" vertical="center" wrapText="1"/>
    </xf>
    <xf numFmtId="4" fontId="24" fillId="0" borderId="40" xfId="0" applyNumberFormat="1" applyFont="1" applyFill="1" applyBorder="1" applyAlignment="1">
      <alignment horizontal="center" vertical="center"/>
    </xf>
    <xf numFmtId="165" fontId="26" fillId="0" borderId="22" xfId="0" applyNumberFormat="1" applyFont="1" applyFill="1" applyBorder="1" applyAlignment="1">
      <alignment horizontal="left" vertical="center" wrapText="1"/>
    </xf>
    <xf numFmtId="4" fontId="24" fillId="0" borderId="22" xfId="0" applyNumberFormat="1" applyFont="1" applyFill="1" applyBorder="1" applyAlignment="1">
      <alignment horizontal="center" vertical="center"/>
    </xf>
    <xf numFmtId="0" fontId="25" fillId="0" borderId="0" xfId="0" applyFont="1" applyBorder="1">
      <alignment vertical="center"/>
    </xf>
    <xf numFmtId="165" fontId="1" fillId="0" borderId="0" xfId="0" applyNumberFormat="1" applyFont="1" applyBorder="1" applyAlignment="1">
      <alignment horizontal="left" vertical="center"/>
    </xf>
    <xf numFmtId="165" fontId="26" fillId="0" borderId="10" xfId="0" applyNumberFormat="1" applyFont="1" applyFill="1" applyBorder="1" applyAlignment="1">
      <alignment horizontal="left" vertical="center" wrapText="1"/>
    </xf>
    <xf numFmtId="4" fontId="24" fillId="0" borderId="30" xfId="0" applyNumberFormat="1" applyFont="1" applyFill="1" applyBorder="1" applyAlignment="1">
      <alignment horizontal="center" vertical="center"/>
    </xf>
    <xf numFmtId="165" fontId="26" fillId="0" borderId="33" xfId="0" applyNumberFormat="1" applyFont="1" applyFill="1" applyBorder="1" applyAlignment="1">
      <alignment horizontal="left" vertical="center" wrapText="1"/>
    </xf>
    <xf numFmtId="165" fontId="26" fillId="0" borderId="34" xfId="0" applyNumberFormat="1" applyFont="1" applyFill="1" applyBorder="1" applyAlignment="1">
      <alignment horizontal="left" vertical="center" wrapText="1"/>
    </xf>
    <xf numFmtId="0" fontId="21" fillId="0" borderId="54" xfId="0" applyFont="1" applyFill="1" applyBorder="1">
      <alignment vertical="center"/>
    </xf>
    <xf numFmtId="165" fontId="26" fillId="0" borderId="32" xfId="0" applyNumberFormat="1" applyFont="1" applyFill="1" applyBorder="1" applyAlignment="1">
      <alignment horizontal="left" vertical="center" wrapText="1"/>
    </xf>
    <xf numFmtId="3" fontId="6" fillId="0" borderId="45" xfId="0" applyNumberFormat="1" applyFont="1" applyFill="1" applyBorder="1" applyAlignment="1">
      <alignment horizontal="center" vertical="center"/>
    </xf>
    <xf numFmtId="4" fontId="24" fillId="0" borderId="30" xfId="0" applyNumberFormat="1" applyFont="1" applyFill="1" applyBorder="1" applyAlignment="1">
      <alignment horizontal="center" vertical="center"/>
    </xf>
    <xf numFmtId="165" fontId="28" fillId="0" borderId="34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>
      <alignment vertical="center"/>
    </xf>
    <xf numFmtId="165" fontId="20" fillId="0" borderId="0" xfId="0" applyNumberFormat="1" applyFont="1" applyBorder="1" applyAlignment="1">
      <alignment horizontal="center" vertical="center"/>
    </xf>
    <xf numFmtId="0" fontId="25" fillId="0" borderId="12" xfId="0" applyFont="1" applyFill="1" applyBorder="1">
      <alignment vertical="center"/>
    </xf>
    <xf numFmtId="165" fontId="28" fillId="0" borderId="32" xfId="0" applyNumberFormat="1" applyFont="1" applyFill="1" applyBorder="1" applyAlignment="1">
      <alignment horizontal="center" vertical="center" wrapText="1"/>
    </xf>
    <xf numFmtId="0" fontId="42" fillId="0" borderId="52" xfId="0" applyFont="1" applyFill="1" applyBorder="1">
      <alignment vertical="center"/>
    </xf>
    <xf numFmtId="165" fontId="25" fillId="0" borderId="33" xfId="0" applyNumberFormat="1" applyFont="1" applyBorder="1" applyAlignment="1">
      <alignment vertical="center" wrapText="1"/>
    </xf>
    <xf numFmtId="165" fontId="25" fillId="0" borderId="34" xfId="0" applyNumberFormat="1" applyFont="1" applyBorder="1" applyAlignment="1">
      <alignment vertical="center" wrapText="1"/>
    </xf>
    <xf numFmtId="0" fontId="32" fillId="0" borderId="0" xfId="0" applyFont="1" applyAlignment="1"/>
    <xf numFmtId="165" fontId="25" fillId="0" borderId="10" xfId="0" applyNumberFormat="1" applyFont="1" applyBorder="1" applyAlignment="1">
      <alignment vertical="center" wrapText="1"/>
    </xf>
    <xf numFmtId="165" fontId="32" fillId="0" borderId="34" xfId="0" applyNumberFormat="1" applyFont="1" applyBorder="1" applyAlignment="1">
      <alignment horizontal="center" vertical="center" wrapText="1"/>
    </xf>
    <xf numFmtId="165" fontId="32" fillId="0" borderId="32" xfId="0" applyNumberFormat="1" applyFont="1" applyBorder="1" applyAlignment="1">
      <alignment horizontal="center" vertical="center" wrapText="1"/>
    </xf>
    <xf numFmtId="4" fontId="24" fillId="0" borderId="16" xfId="0" applyNumberFormat="1" applyFont="1" applyFill="1" applyBorder="1" applyAlignment="1">
      <alignment horizontal="center" vertical="center"/>
    </xf>
    <xf numFmtId="165" fontId="32" fillId="0" borderId="22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4" fontId="24" fillId="0" borderId="10" xfId="0" applyNumberFormat="1" applyFont="1" applyFill="1" applyBorder="1" applyAlignment="1">
      <alignment horizontal="center" vertical="center"/>
    </xf>
    <xf numFmtId="165" fontId="20" fillId="0" borderId="16" xfId="0" applyNumberFormat="1" applyFont="1" applyFill="1" applyBorder="1">
      <alignment vertical="center"/>
    </xf>
    <xf numFmtId="165" fontId="20" fillId="0" borderId="22" xfId="0" applyNumberFormat="1" applyFont="1" applyFill="1" applyBorder="1">
      <alignment vertical="center"/>
    </xf>
    <xf numFmtId="165" fontId="34" fillId="0" borderId="10" xfId="0" applyNumberFormat="1" applyFont="1" applyFill="1" applyBorder="1">
      <alignment vertical="center"/>
    </xf>
    <xf numFmtId="165" fontId="29" fillId="0" borderId="33" xfId="0" applyNumberFormat="1" applyFont="1" applyFill="1" applyBorder="1">
      <alignment vertical="center"/>
    </xf>
    <xf numFmtId="165" fontId="29" fillId="0" borderId="34" xfId="0" applyNumberFormat="1" applyFont="1" applyFill="1" applyBorder="1" applyAlignment="1">
      <alignment vertical="center" wrapText="1"/>
    </xf>
    <xf numFmtId="165" fontId="29" fillId="0" borderId="34" xfId="0" applyNumberFormat="1" applyFont="1" applyFill="1" applyBorder="1">
      <alignment vertical="center"/>
    </xf>
    <xf numFmtId="165" fontId="29" fillId="0" borderId="32" xfId="0" applyNumberFormat="1" applyFont="1" applyFill="1" applyBorder="1">
      <alignment vertical="center"/>
    </xf>
    <xf numFmtId="165" fontId="20" fillId="0" borderId="33" xfId="0" applyNumberFormat="1" applyFont="1" applyFill="1" applyBorder="1" applyAlignment="1">
      <alignment vertical="center" wrapText="1"/>
    </xf>
    <xf numFmtId="165" fontId="20" fillId="0" borderId="34" xfId="0" applyNumberFormat="1" applyFont="1" applyFill="1" applyBorder="1" applyAlignment="1">
      <alignment vertical="center" wrapText="1"/>
    </xf>
    <xf numFmtId="0" fontId="20" fillId="6" borderId="32" xfId="0" applyFont="1" applyFill="1" applyBorder="1">
      <alignment vertical="center"/>
    </xf>
    <xf numFmtId="165" fontId="1" fillId="0" borderId="0" xfId="0" applyNumberFormat="1" applyFont="1" applyBorder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>
      <alignment vertical="center"/>
    </xf>
    <xf numFmtId="0" fontId="5" fillId="0" borderId="12" xfId="0" applyFont="1" applyFill="1" applyBorder="1">
      <alignment vertical="center"/>
    </xf>
    <xf numFmtId="4" fontId="24" fillId="0" borderId="12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3" fontId="6" fillId="0" borderId="26" xfId="0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 wrapText="1"/>
    </xf>
    <xf numFmtId="165" fontId="31" fillId="0" borderId="34" xfId="0" applyNumberFormat="1" applyFont="1" applyFill="1" applyBorder="1" applyAlignment="1">
      <alignment horizontal="center"/>
    </xf>
    <xf numFmtId="165" fontId="31" fillId="0" borderId="32" xfId="0" applyNumberFormat="1" applyFont="1" applyFill="1" applyBorder="1" applyAlignment="1">
      <alignment horizontal="center"/>
    </xf>
    <xf numFmtId="165" fontId="31" fillId="0" borderId="0" xfId="0" applyNumberFormat="1" applyFont="1" applyFill="1" applyBorder="1" applyAlignment="1">
      <alignment horizontal="center"/>
    </xf>
    <xf numFmtId="0" fontId="21" fillId="0" borderId="43" xfId="0" applyFont="1" applyFill="1" applyBorder="1">
      <alignment vertical="center"/>
    </xf>
    <xf numFmtId="165" fontId="31" fillId="0" borderId="43" xfId="0" applyNumberFormat="1" applyFont="1" applyFill="1" applyBorder="1" applyAlignment="1">
      <alignment horizontal="center"/>
    </xf>
    <xf numFmtId="0" fontId="21" fillId="0" borderId="42" xfId="0" applyFont="1" applyFill="1" applyBorder="1">
      <alignment vertical="center"/>
    </xf>
    <xf numFmtId="0" fontId="21" fillId="0" borderId="10" xfId="0" applyFont="1" applyFill="1" applyBorder="1">
      <alignment vertical="center"/>
    </xf>
    <xf numFmtId="165" fontId="31" fillId="0" borderId="1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5" fillId="0" borderId="30" xfId="0" applyFont="1" applyFill="1" applyBorder="1" applyAlignment="1"/>
    <xf numFmtId="165" fontId="20" fillId="6" borderId="1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 wrapText="1"/>
    </xf>
    <xf numFmtId="165" fontId="32" fillId="0" borderId="33" xfId="0" applyNumberFormat="1" applyFont="1" applyFill="1" applyBorder="1" applyAlignment="1">
      <alignment horizontal="left" vertical="center" wrapText="1"/>
    </xf>
    <xf numFmtId="164" fontId="4" fillId="0" borderId="16" xfId="0" applyNumberFormat="1" applyFont="1" applyFill="1" applyBorder="1" applyAlignment="1">
      <alignment horizontal="center" vertical="center"/>
    </xf>
    <xf numFmtId="165" fontId="32" fillId="0" borderId="34" xfId="0" applyNumberFormat="1" applyFont="1" applyFill="1" applyBorder="1" applyAlignment="1">
      <alignment horizontal="left" vertical="center" wrapText="1"/>
    </xf>
    <xf numFmtId="164" fontId="4" fillId="0" borderId="22" xfId="0" applyNumberFormat="1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left" vertical="center" wrapText="1"/>
    </xf>
    <xf numFmtId="164" fontId="4" fillId="0" borderId="10" xfId="0" applyNumberFormat="1" applyFont="1" applyFill="1" applyBorder="1" applyAlignment="1">
      <alignment horizontal="center" vertical="center"/>
    </xf>
    <xf numFmtId="4" fontId="24" fillId="0" borderId="52" xfId="0" applyNumberFormat="1" applyFont="1" applyFill="1" applyBorder="1" applyAlignment="1">
      <alignment horizontal="center" vertical="center"/>
    </xf>
    <xf numFmtId="2" fontId="24" fillId="0" borderId="52" xfId="0" applyNumberFormat="1" applyFont="1" applyFill="1" applyBorder="1" applyAlignment="1">
      <alignment horizontal="center" vertical="center"/>
    </xf>
    <xf numFmtId="4" fontId="6" fillId="0" borderId="52" xfId="0" applyNumberFormat="1" applyFont="1" applyFill="1" applyBorder="1" applyAlignment="1">
      <alignment horizontal="center" vertical="center"/>
    </xf>
    <xf numFmtId="164" fontId="4" fillId="0" borderId="52" xfId="0" applyNumberFormat="1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/>
    </xf>
    <xf numFmtId="165" fontId="33" fillId="0" borderId="34" xfId="0" applyNumberFormat="1" applyFont="1" applyFill="1" applyBorder="1" applyAlignment="1">
      <alignment horizontal="center" vertical="center" wrapText="1"/>
    </xf>
    <xf numFmtId="4" fontId="24" fillId="0" borderId="52" xfId="0" applyNumberFormat="1" applyFont="1" applyFill="1" applyBorder="1" applyAlignment="1">
      <alignment horizontal="center" vertical="center"/>
    </xf>
    <xf numFmtId="2" fontId="24" fillId="0" borderId="52" xfId="0" applyNumberFormat="1" applyFont="1" applyFill="1" applyBorder="1" applyAlignment="1">
      <alignment horizontal="center" vertical="center"/>
    </xf>
    <xf numFmtId="0" fontId="1" fillId="0" borderId="10" xfId="0" applyFont="1" applyFill="1" applyBorder="1">
      <alignment vertical="center"/>
    </xf>
    <xf numFmtId="0" fontId="1" fillId="0" borderId="30" xfId="0" applyFont="1" applyFill="1" applyBorder="1">
      <alignment vertical="center"/>
    </xf>
    <xf numFmtId="0" fontId="1" fillId="6" borderId="10" xfId="0" applyFont="1" applyFill="1" applyBorder="1">
      <alignment vertical="center"/>
    </xf>
    <xf numFmtId="165" fontId="35" fillId="0" borderId="32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30" xfId="0" applyFont="1" applyFill="1" applyBorder="1">
      <alignment vertical="center"/>
    </xf>
    <xf numFmtId="0" fontId="1" fillId="6" borderId="30" xfId="0" applyFont="1" applyFill="1" applyBorder="1">
      <alignment vertical="center"/>
    </xf>
    <xf numFmtId="4" fontId="24" fillId="0" borderId="30" xfId="0" applyNumberFormat="1" applyFont="1" applyFill="1" applyBorder="1" applyAlignment="1">
      <alignment horizontal="center" vertical="center"/>
    </xf>
    <xf numFmtId="4" fontId="24" fillId="0" borderId="31" xfId="0" applyNumberFormat="1" applyFont="1" applyFill="1" applyBorder="1" applyAlignment="1">
      <alignment horizontal="center" vertical="center"/>
    </xf>
    <xf numFmtId="4" fontId="24" fillId="0" borderId="56" xfId="0" applyNumberFormat="1" applyFont="1" applyFill="1" applyBorder="1" applyAlignment="1">
      <alignment horizontal="center" vertical="center"/>
    </xf>
    <xf numFmtId="2" fontId="24" fillId="0" borderId="30" xfId="0" applyNumberFormat="1" applyFont="1" applyFill="1" applyBorder="1" applyAlignment="1">
      <alignment horizontal="center" vertical="center"/>
    </xf>
    <xf numFmtId="4" fontId="6" fillId="0" borderId="30" xfId="0" applyNumberFormat="1" applyFont="1" applyFill="1" applyBorder="1" applyAlignment="1">
      <alignment horizontal="center" vertical="center"/>
    </xf>
    <xf numFmtId="164" fontId="4" fillId="0" borderId="30" xfId="0" applyNumberFormat="1" applyFont="1" applyFill="1" applyBorder="1">
      <alignment vertical="center"/>
    </xf>
    <xf numFmtId="49" fontId="5" fillId="0" borderId="30" xfId="0" applyNumberFormat="1" applyFont="1" applyFill="1" applyBorder="1" applyAlignment="1">
      <alignment horizontal="center" vertical="center"/>
    </xf>
    <xf numFmtId="0" fontId="48" fillId="0" borderId="0" xfId="0" applyFont="1" applyFill="1" applyBorder="1">
      <alignment vertical="center"/>
    </xf>
    <xf numFmtId="4" fontId="24" fillId="0" borderId="52" xfId="0" applyNumberFormat="1" applyFont="1" applyFill="1" applyBorder="1" applyAlignment="1">
      <alignment horizontal="center" vertical="center"/>
    </xf>
    <xf numFmtId="2" fontId="24" fillId="0" borderId="52" xfId="0" applyNumberFormat="1" applyFont="1" applyFill="1" applyBorder="1">
      <alignment vertical="center"/>
    </xf>
    <xf numFmtId="164" fontId="4" fillId="0" borderId="52" xfId="0" applyNumberFormat="1" applyFont="1" applyFill="1" applyBorder="1">
      <alignment vertical="center"/>
    </xf>
    <xf numFmtId="3" fontId="6" fillId="0" borderId="52" xfId="0" applyNumberFormat="1" applyFont="1" applyFill="1" applyBorder="1">
      <alignment vertical="center"/>
    </xf>
    <xf numFmtId="165" fontId="34" fillId="0" borderId="33" xfId="0" applyNumberFormat="1" applyFont="1" applyFill="1" applyBorder="1">
      <alignment vertical="center"/>
    </xf>
    <xf numFmtId="165" fontId="34" fillId="0" borderId="34" xfId="0" applyNumberFormat="1" applyFont="1" applyFill="1" applyBorder="1">
      <alignment vertical="center"/>
    </xf>
    <xf numFmtId="0" fontId="21" fillId="0" borderId="0" xfId="0" applyFont="1" applyFill="1" applyBorder="1">
      <alignment vertical="center"/>
    </xf>
    <xf numFmtId="165" fontId="34" fillId="0" borderId="32" xfId="0" applyNumberFormat="1" applyFont="1" applyFill="1" applyBorder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2" xfId="0" applyFont="1" applyFill="1" applyBorder="1">
      <alignment vertical="center"/>
    </xf>
    <xf numFmtId="0" fontId="49" fillId="0" borderId="52" xfId="0" applyFont="1" applyFill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5" fontId="35" fillId="0" borderId="33" xfId="0" applyNumberFormat="1" applyFont="1" applyFill="1" applyBorder="1" applyAlignment="1">
      <alignment horizontal="left" vertical="center" wrapText="1"/>
    </xf>
    <xf numFmtId="4" fontId="6" fillId="0" borderId="16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center" vertical="top"/>
    </xf>
    <xf numFmtId="165" fontId="35" fillId="0" borderId="34" xfId="0" applyNumberFormat="1" applyFont="1" applyFill="1" applyBorder="1" applyAlignment="1">
      <alignment horizontal="left" vertical="center" wrapText="1"/>
    </xf>
    <xf numFmtId="4" fontId="6" fillId="0" borderId="22" xfId="0" applyNumberFormat="1" applyFont="1" applyFill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center" vertical="top"/>
    </xf>
    <xf numFmtId="165" fontId="35" fillId="0" borderId="32" xfId="0" applyNumberFormat="1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0" fontId="21" fillId="0" borderId="57" xfId="0" applyFont="1" applyFill="1" applyBorder="1" applyAlignment="1">
      <alignment horizontal="center" vertical="center"/>
    </xf>
    <xf numFmtId="0" fontId="4" fillId="0" borderId="58" xfId="0" applyFont="1" applyFill="1" applyBorder="1">
      <alignment vertical="center"/>
    </xf>
    <xf numFmtId="165" fontId="35" fillId="0" borderId="0" xfId="0" applyNumberFormat="1" applyFont="1" applyFill="1" applyBorder="1" applyAlignment="1">
      <alignment horizontal="left" vertical="center" wrapText="1"/>
    </xf>
    <xf numFmtId="165" fontId="35" fillId="0" borderId="28" xfId="0" applyNumberFormat="1" applyFont="1" applyFill="1" applyBorder="1" applyAlignment="1">
      <alignment horizontal="left" vertical="center" wrapText="1"/>
    </xf>
    <xf numFmtId="165" fontId="35" fillId="0" borderId="12" xfId="0" applyNumberFormat="1" applyFont="1" applyFill="1" applyBorder="1" applyAlignment="1">
      <alignment horizontal="left" vertical="center" wrapText="1"/>
    </xf>
    <xf numFmtId="0" fontId="21" fillId="0" borderId="59" xfId="0" applyFont="1" applyFill="1" applyBorder="1">
      <alignment vertical="center"/>
    </xf>
    <xf numFmtId="3" fontId="6" fillId="0" borderId="45" xfId="0" applyNumberFormat="1" applyFont="1" applyFill="1" applyBorder="1" applyAlignment="1">
      <alignment horizontal="right" vertical="center"/>
    </xf>
    <xf numFmtId="165" fontId="35" fillId="6" borderId="12" xfId="0" applyNumberFormat="1" applyFont="1" applyFill="1" applyBorder="1" applyAlignment="1">
      <alignment horizontal="left" vertical="center" wrapText="1"/>
    </xf>
    <xf numFmtId="0" fontId="21" fillId="0" borderId="16" xfId="0" applyFont="1" applyFill="1" applyBorder="1">
      <alignment vertical="center"/>
    </xf>
    <xf numFmtId="165" fontId="35" fillId="0" borderId="16" xfId="0" applyNumberFormat="1" applyFont="1" applyFill="1" applyBorder="1" applyAlignment="1">
      <alignment horizontal="left" vertical="center" wrapText="1"/>
    </xf>
    <xf numFmtId="165" fontId="35" fillId="0" borderId="22" xfId="0" applyNumberFormat="1" applyFont="1" applyFill="1" applyBorder="1" applyAlignment="1">
      <alignment horizontal="left" vertical="center" wrapText="1"/>
    </xf>
    <xf numFmtId="165" fontId="35" fillId="0" borderId="10" xfId="0" applyNumberFormat="1" applyFont="1" applyFill="1" applyBorder="1" applyAlignment="1">
      <alignment horizontal="left" vertical="center" wrapText="1"/>
    </xf>
    <xf numFmtId="4" fontId="24" fillId="3" borderId="2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50" fillId="0" borderId="6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wrapText="1"/>
    </xf>
    <xf numFmtId="0" fontId="21" fillId="0" borderId="37" xfId="0" applyFont="1" applyBorder="1" applyAlignment="1">
      <alignment horizontal="center" vertical="center"/>
    </xf>
    <xf numFmtId="0" fontId="51" fillId="0" borderId="18" xfId="0" applyFont="1" applyFill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1" fillId="0" borderId="18" xfId="0" applyFont="1" applyFill="1" applyBorder="1" applyAlignment="1"/>
    <xf numFmtId="0" fontId="52" fillId="0" borderId="18" xfId="0" applyFont="1" applyBorder="1" applyAlignment="1"/>
    <xf numFmtId="0" fontId="21" fillId="0" borderId="7" xfId="0" applyFont="1" applyBorder="1" applyAlignment="1">
      <alignment horizontal="center" vertical="center"/>
    </xf>
    <xf numFmtId="0" fontId="52" fillId="0" borderId="63" xfId="0" applyFont="1" applyBorder="1" applyAlignment="1"/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8" fillId="0" borderId="6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51" fillId="0" borderId="2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2" fillId="0" borderId="3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2" fillId="2" borderId="3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21" fillId="2" borderId="34" xfId="0" applyFont="1" applyFill="1" applyBorder="1" applyAlignment="1">
      <alignment horizontal="center" vertical="center"/>
    </xf>
    <xf numFmtId="4" fontId="4" fillId="3" borderId="22" xfId="0" applyNumberFormat="1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4" fontId="24" fillId="5" borderId="10" xfId="0" applyNumberFormat="1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4" fillId="2" borderId="51" xfId="0" applyFont="1" applyFill="1" applyBorder="1">
      <alignment vertical="center"/>
    </xf>
    <xf numFmtId="0" fontId="21" fillId="2" borderId="51" xfId="0" applyFont="1" applyFill="1" applyBorder="1">
      <alignment vertical="center"/>
    </xf>
    <xf numFmtId="0" fontId="6" fillId="2" borderId="51" xfId="0" applyFont="1" applyFill="1" applyBorder="1">
      <alignment vertical="center"/>
    </xf>
    <xf numFmtId="165" fontId="32" fillId="0" borderId="34" xfId="0" applyNumberFormat="1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/>
    </xf>
    <xf numFmtId="0" fontId="27" fillId="0" borderId="19" xfId="0" applyFont="1" applyBorder="1" applyAlignment="1">
      <alignment horizontal="justify" vertical="center" wrapText="1"/>
    </xf>
    <xf numFmtId="0" fontId="27" fillId="0" borderId="19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0" fontId="27" fillId="0" borderId="19" xfId="0" applyFont="1" applyBorder="1" applyAlignment="1">
      <alignment horizontal="left" vertical="center" wrapText="1"/>
    </xf>
    <xf numFmtId="0" fontId="30" fillId="2" borderId="19" xfId="0" applyFont="1" applyFill="1" applyBorder="1" applyAlignment="1">
      <alignment horizontal="left" vertical="center"/>
    </xf>
    <xf numFmtId="0" fontId="30" fillId="2" borderId="19" xfId="0" applyFont="1" applyFill="1" applyBorder="1" applyAlignment="1">
      <alignment vertical="center" wrapText="1"/>
    </xf>
    <xf numFmtId="0" fontId="25" fillId="0" borderId="19" xfId="0" applyFont="1" applyFill="1" applyBorder="1">
      <alignment vertical="center"/>
    </xf>
    <xf numFmtId="0" fontId="25" fillId="0" borderId="19" xfId="0" applyFont="1" applyFill="1" applyBorder="1" applyAlignment="1"/>
    <xf numFmtId="0" fontId="30" fillId="2" borderId="19" xfId="0" applyFont="1" applyFill="1" applyBorder="1" applyAlignment="1">
      <alignment horizontal="left" vertical="center" wrapText="1"/>
    </xf>
    <xf numFmtId="0" fontId="30" fillId="0" borderId="19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30" fillId="3" borderId="19" xfId="0" applyFont="1" applyFill="1" applyBorder="1" applyAlignment="1">
      <alignment vertical="center" wrapText="1"/>
    </xf>
    <xf numFmtId="0" fontId="27" fillId="3" borderId="19" xfId="0" applyFont="1" applyFill="1" applyBorder="1" applyAlignment="1">
      <alignment vertical="center" wrapText="1"/>
    </xf>
    <xf numFmtId="0" fontId="37" fillId="3" borderId="19" xfId="0" applyFont="1" applyFill="1" applyBorder="1" applyAlignment="1">
      <alignment vertical="center" wrapText="1"/>
    </xf>
    <xf numFmtId="0" fontId="38" fillId="3" borderId="19" xfId="0" applyFont="1" applyFill="1" applyBorder="1" applyAlignment="1">
      <alignment vertical="center" wrapText="1"/>
    </xf>
    <xf numFmtId="0" fontId="39" fillId="3" borderId="19" xfId="0" applyFont="1" applyFill="1" applyBorder="1" applyAlignment="1">
      <alignment vertical="center" wrapText="1"/>
    </xf>
    <xf numFmtId="0" fontId="25" fillId="3" borderId="19" xfId="0" applyFont="1" applyFill="1" applyBorder="1" applyAlignment="1">
      <alignment vertical="center" wrapText="1"/>
    </xf>
    <xf numFmtId="0" fontId="30" fillId="5" borderId="19" xfId="0" applyFont="1" applyFill="1" applyBorder="1" applyAlignment="1">
      <alignment vertical="center" wrapText="1"/>
    </xf>
    <xf numFmtId="0" fontId="27" fillId="5" borderId="24" xfId="0" applyFont="1" applyFill="1" applyBorder="1" applyAlignment="1">
      <alignment vertical="center" wrapText="1"/>
    </xf>
    <xf numFmtId="4" fontId="4" fillId="0" borderId="65" xfId="0" applyNumberFormat="1" applyFont="1" applyBorder="1" applyAlignment="1">
      <alignment horizontal="center" vertical="center" wrapText="1"/>
    </xf>
    <xf numFmtId="4" fontId="24" fillId="0" borderId="34" xfId="0" applyNumberFormat="1" applyFont="1" applyFill="1" applyBorder="1" applyAlignment="1">
      <alignment horizontal="center" vertical="center"/>
    </xf>
    <xf numFmtId="4" fontId="24" fillId="3" borderId="34" xfId="0" applyNumberFormat="1" applyFont="1" applyFill="1" applyBorder="1" applyAlignment="1">
      <alignment horizontal="center" vertical="center"/>
    </xf>
    <xf numFmtId="4" fontId="4" fillId="3" borderId="34" xfId="0" applyNumberFormat="1" applyFont="1" applyFill="1" applyBorder="1" applyAlignment="1">
      <alignment horizontal="center" vertical="center"/>
    </xf>
    <xf numFmtId="4" fontId="24" fillId="5" borderId="34" xfId="0" applyNumberFormat="1" applyFont="1" applyFill="1" applyBorder="1" applyAlignment="1">
      <alignment horizontal="center" vertical="center"/>
    </xf>
    <xf numFmtId="4" fontId="24" fillId="5" borderId="32" xfId="0" applyNumberFormat="1" applyFont="1" applyFill="1" applyBorder="1" applyAlignment="1">
      <alignment horizontal="center" vertical="center"/>
    </xf>
    <xf numFmtId="165" fontId="35" fillId="3" borderId="66" xfId="0" applyNumberFormat="1" applyFont="1" applyFill="1" applyBorder="1" applyAlignment="1">
      <alignment vertical="center" wrapText="1"/>
    </xf>
    <xf numFmtId="4" fontId="4" fillId="0" borderId="54" xfId="0" applyNumberFormat="1" applyFont="1" applyBorder="1" applyAlignment="1">
      <alignment horizontal="center" vertical="center" wrapText="1"/>
    </xf>
    <xf numFmtId="4" fontId="24" fillId="0" borderId="51" xfId="0" applyNumberFormat="1" applyFont="1" applyFill="1" applyBorder="1" applyAlignment="1">
      <alignment horizontal="center" vertical="center"/>
    </xf>
    <xf numFmtId="4" fontId="24" fillId="3" borderId="51" xfId="0" applyNumberFormat="1" applyFont="1" applyFill="1" applyBorder="1" applyAlignment="1">
      <alignment horizontal="center" vertical="center"/>
    </xf>
    <xf numFmtId="4" fontId="24" fillId="4" borderId="51" xfId="0" applyNumberFormat="1" applyFont="1" applyFill="1" applyBorder="1" applyAlignment="1">
      <alignment horizontal="center" vertical="center"/>
    </xf>
    <xf numFmtId="4" fontId="4" fillId="3" borderId="51" xfId="0" applyNumberFormat="1" applyFont="1" applyFill="1" applyBorder="1" applyAlignment="1">
      <alignment horizontal="center" vertical="center"/>
    </xf>
    <xf numFmtId="4" fontId="24" fillId="5" borderId="51" xfId="0" applyNumberFormat="1" applyFont="1" applyFill="1" applyBorder="1" applyAlignment="1">
      <alignment horizontal="center" vertical="center"/>
    </xf>
    <xf numFmtId="4" fontId="24" fillId="5" borderId="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54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 wrapText="1"/>
    </xf>
    <xf numFmtId="0" fontId="42" fillId="0" borderId="0" xfId="0" applyFont="1" applyFill="1" applyBorder="1">
      <alignment vertical="center"/>
    </xf>
    <xf numFmtId="0" fontId="17" fillId="0" borderId="17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42" fillId="0" borderId="43" xfId="0" applyFont="1" applyFill="1" applyBorder="1">
      <alignment vertical="center"/>
    </xf>
    <xf numFmtId="0" fontId="27" fillId="0" borderId="16" xfId="0" applyFont="1" applyFill="1" applyBorder="1" applyAlignment="1">
      <alignment horizontal="left" vertical="center" wrapText="1"/>
    </xf>
    <xf numFmtId="0" fontId="42" fillId="0" borderId="52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vertical="center" wrapText="1"/>
    </xf>
    <xf numFmtId="0" fontId="42" fillId="0" borderId="0" xfId="0" applyFont="1" applyFill="1" applyBorder="1" applyAlignment="1"/>
    <xf numFmtId="0" fontId="25" fillId="0" borderId="0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vertical="center" wrapText="1"/>
    </xf>
    <xf numFmtId="0" fontId="27" fillId="0" borderId="22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horizontal="justify" vertical="center" wrapText="1"/>
    </xf>
    <xf numFmtId="0" fontId="27" fillId="0" borderId="22" xfId="0" applyFont="1" applyFill="1" applyBorder="1" applyAlignment="1">
      <alignment horizontal="justify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42" fillId="0" borderId="12" xfId="0" applyFont="1" applyFill="1" applyBorder="1" applyAlignment="1"/>
    <xf numFmtId="0" fontId="46" fillId="0" borderId="0" xfId="0" applyFont="1" applyFill="1" applyBorder="1" applyAlignment="1">
      <alignment vertical="center" wrapText="1"/>
    </xf>
    <xf numFmtId="0" fontId="27" fillId="0" borderId="40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/>
    </xf>
    <xf numFmtId="0" fontId="37" fillId="0" borderId="22" xfId="0" applyFont="1" applyFill="1" applyBorder="1" applyAlignment="1">
      <alignment vertical="center" wrapText="1"/>
    </xf>
    <xf numFmtId="0" fontId="38" fillId="0" borderId="22" xfId="0" applyFont="1" applyFill="1" applyBorder="1" applyAlignment="1">
      <alignment vertical="center" wrapText="1"/>
    </xf>
    <xf numFmtId="0" fontId="39" fillId="0" borderId="22" xfId="0" applyFont="1" applyFill="1" applyBorder="1" applyAlignment="1">
      <alignment vertical="center" wrapText="1"/>
    </xf>
    <xf numFmtId="0" fontId="25" fillId="0" borderId="30" xfId="0" applyFont="1" applyFill="1" applyBorder="1" applyAlignment="1">
      <alignment vertical="center" wrapText="1"/>
    </xf>
    <xf numFmtId="0" fontId="13" fillId="0" borderId="0" xfId="0" applyFont="1" applyFill="1" applyAlignment="1"/>
    <xf numFmtId="0" fontId="8" fillId="0" borderId="0" xfId="0" applyFont="1" applyFill="1" applyBorder="1" applyAlignment="1">
      <alignment horizontal="center" vertical="center"/>
    </xf>
    <xf numFmtId="165" fontId="32" fillId="6" borderId="30" xfId="0" applyNumberFormat="1" applyFont="1" applyFill="1" applyBorder="1" applyAlignment="1">
      <alignment horizontal="left" vertical="center" wrapText="1"/>
    </xf>
    <xf numFmtId="164" fontId="4" fillId="0" borderId="30" xfId="0" applyNumberFormat="1" applyFont="1" applyFill="1" applyBorder="1" applyAlignment="1">
      <alignment horizontal="center" vertical="center"/>
    </xf>
    <xf numFmtId="165" fontId="32" fillId="0" borderId="32" xfId="0" applyNumberFormat="1" applyFont="1" applyFill="1" applyBorder="1" applyAlignment="1">
      <alignment horizontal="left" vertical="center" wrapText="1"/>
    </xf>
    <xf numFmtId="165" fontId="33" fillId="0" borderId="32" xfId="0" applyNumberFormat="1" applyFont="1" applyFill="1" applyBorder="1" applyAlignment="1">
      <alignment horizontal="center" vertical="center" wrapText="1"/>
    </xf>
    <xf numFmtId="2" fontId="24" fillId="0" borderId="12" xfId="0" applyNumberFormat="1" applyFont="1" applyFill="1" applyBorder="1" applyAlignment="1">
      <alignment vertical="center"/>
    </xf>
    <xf numFmtId="165" fontId="33" fillId="0" borderId="0" xfId="0" applyNumberFormat="1" applyFont="1" applyFill="1" applyBorder="1" applyAlignment="1">
      <alignment horizontal="center" vertical="center" wrapText="1"/>
    </xf>
    <xf numFmtId="165" fontId="35" fillId="0" borderId="33" xfId="0" applyNumberFormat="1" applyFont="1" applyFill="1" applyBorder="1" applyAlignment="1">
      <alignment vertical="center" wrapText="1"/>
    </xf>
    <xf numFmtId="165" fontId="35" fillId="0" borderId="34" xfId="0" applyNumberFormat="1" applyFont="1" applyFill="1" applyBorder="1" applyAlignment="1">
      <alignment vertical="center" wrapText="1"/>
    </xf>
    <xf numFmtId="165" fontId="32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30" xfId="0" applyNumberFormat="1" applyFont="1" applyFill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25" fillId="0" borderId="56" xfId="0" applyFont="1" applyFill="1" applyBorder="1" applyAlignment="1">
      <alignment horizontal="left" vertical="center" wrapText="1"/>
    </xf>
    <xf numFmtId="0" fontId="1" fillId="0" borderId="56" xfId="0" applyFont="1" applyBorder="1">
      <alignment vertical="center"/>
    </xf>
    <xf numFmtId="4" fontId="1" fillId="0" borderId="5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/>
    </xf>
    <xf numFmtId="0" fontId="1" fillId="0" borderId="20" xfId="0" applyFont="1" applyBorder="1">
      <alignment vertical="center"/>
    </xf>
    <xf numFmtId="4" fontId="1" fillId="0" borderId="20" xfId="0" applyNumberFormat="1" applyFont="1" applyBorder="1" applyAlignment="1">
      <alignment horizontal="center" vertical="center"/>
    </xf>
    <xf numFmtId="4" fontId="24" fillId="0" borderId="20" xfId="0" applyNumberFormat="1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/>
    <xf numFmtId="0" fontId="22" fillId="0" borderId="19" xfId="0" applyFont="1" applyBorder="1" applyAlignment="1">
      <alignment horizontal="center" vertical="center"/>
    </xf>
    <xf numFmtId="2" fontId="59" fillId="0" borderId="20" xfId="0" applyNumberFormat="1" applyFont="1" applyFill="1" applyBorder="1" applyAlignment="1">
      <alignment horizontal="left" vertical="top"/>
    </xf>
    <xf numFmtId="2" fontId="56" fillId="0" borderId="19" xfId="0" applyNumberFormat="1" applyFont="1" applyBorder="1" applyAlignment="1">
      <alignment horizontal="center" vertical="center"/>
    </xf>
    <xf numFmtId="164" fontId="56" fillId="0" borderId="33" xfId="0" applyNumberFormat="1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 wrapText="1"/>
    </xf>
    <xf numFmtId="0" fontId="60" fillId="0" borderId="33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1" fontId="60" fillId="0" borderId="15" xfId="0" applyNumberFormat="1" applyFont="1" applyBorder="1" applyAlignment="1">
      <alignment horizontal="center" vertical="center"/>
    </xf>
    <xf numFmtId="0" fontId="54" fillId="0" borderId="17" xfId="0" applyFont="1" applyBorder="1" applyAlignment="1">
      <alignment horizontal="center" vertical="center"/>
    </xf>
    <xf numFmtId="0" fontId="56" fillId="0" borderId="17" xfId="0" applyFont="1" applyBorder="1" applyAlignment="1">
      <alignment horizontal="center" vertical="center"/>
    </xf>
    <xf numFmtId="164" fontId="56" fillId="0" borderId="34" xfId="0" applyNumberFormat="1" applyFont="1" applyBorder="1" applyAlignment="1">
      <alignment horizontal="center" vertical="center"/>
    </xf>
    <xf numFmtId="0" fontId="56" fillId="0" borderId="19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/>
    </xf>
    <xf numFmtId="0" fontId="61" fillId="0" borderId="36" xfId="0" applyFont="1" applyBorder="1" applyAlignment="1">
      <alignment horizontal="center" vertical="center"/>
    </xf>
    <xf numFmtId="1" fontId="60" fillId="0" borderId="37" xfId="0" applyNumberFormat="1" applyFont="1" applyBorder="1" applyAlignment="1">
      <alignment horizontal="center" vertical="center"/>
    </xf>
    <xf numFmtId="0" fontId="54" fillId="0" borderId="36" xfId="0" applyFont="1" applyBorder="1" applyAlignment="1">
      <alignment horizontal="center" vertical="center"/>
    </xf>
    <xf numFmtId="0" fontId="56" fillId="0" borderId="23" xfId="0" applyFont="1" applyBorder="1" applyAlignment="1">
      <alignment horizontal="center" vertical="center"/>
    </xf>
    <xf numFmtId="2" fontId="56" fillId="0" borderId="3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63" fillId="0" borderId="19" xfId="0" applyFont="1" applyBorder="1" applyAlignment="1">
      <alignment horizontal="center" vertical="center" wrapText="1"/>
    </xf>
    <xf numFmtId="2" fontId="64" fillId="0" borderId="20" xfId="0" applyNumberFormat="1" applyFont="1" applyFill="1" applyBorder="1" applyAlignment="1">
      <alignment horizontal="left" vertical="top" wrapText="1"/>
    </xf>
    <xf numFmtId="0" fontId="14" fillId="0" borderId="66" xfId="0" applyFont="1" applyBorder="1" applyAlignment="1">
      <alignment horizontal="center" vertical="center"/>
    </xf>
    <xf numFmtId="49" fontId="21" fillId="0" borderId="68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2" fontId="64" fillId="0" borderId="25" xfId="0" applyNumberFormat="1" applyFont="1" applyFill="1" applyBorder="1" applyAlignment="1">
      <alignment horizontal="left" vertical="top" wrapText="1"/>
    </xf>
    <xf numFmtId="2" fontId="14" fillId="0" borderId="24" xfId="0" applyNumberFormat="1" applyFont="1" applyBorder="1" applyAlignment="1">
      <alignment horizontal="center" vertical="center"/>
    </xf>
    <xf numFmtId="164" fontId="14" fillId="0" borderId="32" xfId="0" applyNumberFormat="1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6" fillId="0" borderId="19" xfId="0" applyFont="1" applyFill="1" applyBorder="1" applyAlignment="1">
      <alignment horizontal="left" vertical="center" wrapText="1"/>
    </xf>
    <xf numFmtId="0" fontId="66" fillId="0" borderId="19" xfId="0" applyFont="1" applyBorder="1" applyAlignment="1">
      <alignment horizontal="left" vertical="center"/>
    </xf>
    <xf numFmtId="0" fontId="54" fillId="2" borderId="21" xfId="0" applyFont="1" applyFill="1" applyBorder="1" applyAlignment="1">
      <alignment horizontal="center" vertical="center"/>
    </xf>
    <xf numFmtId="0" fontId="54" fillId="2" borderId="51" xfId="0" applyFont="1" applyFill="1" applyBorder="1">
      <alignment vertical="center"/>
    </xf>
    <xf numFmtId="0" fontId="42" fillId="0" borderId="0" xfId="0" applyFont="1" applyFill="1" applyBorder="1" applyAlignment="1">
      <alignment vertical="center"/>
    </xf>
    <xf numFmtId="0" fontId="42" fillId="0" borderId="52" xfId="0" applyFont="1" applyFill="1" applyBorder="1" applyAlignment="1">
      <alignment vertical="center"/>
    </xf>
    <xf numFmtId="165" fontId="67" fillId="0" borderId="66" xfId="0" applyNumberFormat="1" applyFont="1" applyFill="1" applyBorder="1" applyAlignment="1">
      <alignment vertical="center" wrapText="1"/>
    </xf>
    <xf numFmtId="165" fontId="26" fillId="0" borderId="66" xfId="0" applyNumberFormat="1" applyFont="1" applyFill="1" applyBorder="1" applyAlignment="1">
      <alignment vertical="center" wrapText="1"/>
    </xf>
    <xf numFmtId="165" fontId="28" fillId="0" borderId="66" xfId="0" applyNumberFormat="1" applyFont="1" applyFill="1" applyBorder="1" applyAlignment="1">
      <alignment vertical="center" wrapText="1"/>
    </xf>
    <xf numFmtId="165" fontId="20" fillId="0" borderId="66" xfId="0" applyNumberFormat="1" applyFont="1" applyFill="1" applyBorder="1" applyAlignment="1">
      <alignment vertical="center" wrapText="1"/>
    </xf>
    <xf numFmtId="165" fontId="29" fillId="0" borderId="66" xfId="0" applyNumberFormat="1" applyFont="1" applyFill="1" applyBorder="1" applyAlignment="1">
      <alignment vertical="center" wrapText="1"/>
    </xf>
    <xf numFmtId="165" fontId="25" fillId="0" borderId="66" xfId="0" applyNumberFormat="1" applyFont="1" applyBorder="1" applyAlignment="1">
      <alignment vertical="center" wrapText="1"/>
    </xf>
    <xf numFmtId="0" fontId="31" fillId="0" borderId="66" xfId="0" applyFont="1" applyFill="1" applyBorder="1" applyAlignment="1">
      <alignment wrapText="1"/>
    </xf>
    <xf numFmtId="165" fontId="32" fillId="0" borderId="66" xfId="0" applyNumberFormat="1" applyFont="1" applyFill="1" applyBorder="1" applyAlignment="1">
      <alignment vertical="center" wrapText="1"/>
    </xf>
    <xf numFmtId="165" fontId="28" fillId="0" borderId="66" xfId="0" applyNumberFormat="1" applyFont="1" applyBorder="1" applyAlignment="1">
      <alignment vertical="center" wrapText="1"/>
    </xf>
    <xf numFmtId="165" fontId="33" fillId="0" borderId="66" xfId="0" applyNumberFormat="1" applyFont="1" applyFill="1" applyBorder="1" applyAlignment="1">
      <alignment vertical="center" wrapText="1"/>
    </xf>
    <xf numFmtId="165" fontId="34" fillId="0" borderId="66" xfId="0" applyNumberFormat="1" applyFont="1" applyFill="1" applyBorder="1" applyAlignment="1">
      <alignment vertical="center" wrapText="1"/>
    </xf>
    <xf numFmtId="165" fontId="35" fillId="0" borderId="66" xfId="0" applyNumberFormat="1" applyFont="1" applyFill="1" applyBorder="1" applyAlignment="1">
      <alignment vertical="center" wrapText="1"/>
    </xf>
    <xf numFmtId="165" fontId="36" fillId="0" borderId="66" xfId="0" applyNumberFormat="1" applyFont="1" applyFill="1" applyBorder="1" applyAlignment="1">
      <alignment wrapText="1"/>
    </xf>
    <xf numFmtId="165" fontId="32" fillId="0" borderId="66" xfId="0" applyNumberFormat="1" applyFont="1" applyBorder="1" applyAlignment="1">
      <alignment vertical="center" wrapText="1"/>
    </xf>
    <xf numFmtId="165" fontId="31" fillId="0" borderId="66" xfId="0" applyNumberFormat="1" applyFont="1" applyFill="1" applyBorder="1" applyAlignment="1">
      <alignment wrapText="1"/>
    </xf>
    <xf numFmtId="165" fontId="32" fillId="3" borderId="66" xfId="0" applyNumberFormat="1" applyFont="1" applyFill="1" applyBorder="1" applyAlignment="1">
      <alignment vertical="center" wrapText="1"/>
    </xf>
    <xf numFmtId="165" fontId="35" fillId="5" borderId="67" xfId="0" applyNumberFormat="1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165" fontId="20" fillId="0" borderId="0" xfId="0" applyNumberFormat="1" applyFont="1" applyFill="1" applyBorder="1" applyAlignment="1">
      <alignment vertical="center" wrapText="1"/>
    </xf>
    <xf numFmtId="165" fontId="36" fillId="5" borderId="66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65" fontId="55" fillId="0" borderId="56" xfId="0" applyNumberFormat="1" applyFont="1" applyFill="1" applyBorder="1" applyAlignment="1">
      <alignment horizontal="left" vertical="center" wrapText="1"/>
    </xf>
    <xf numFmtId="165" fontId="55" fillId="0" borderId="20" xfId="0" applyNumberFormat="1" applyFont="1" applyFill="1" applyBorder="1" applyAlignment="1">
      <alignment horizontal="left" vertical="center" wrapText="1"/>
    </xf>
    <xf numFmtId="0" fontId="42" fillId="0" borderId="69" xfId="0" applyFont="1" applyFill="1" applyBorder="1" applyAlignment="1">
      <alignment horizontal="left" vertical="center" wrapText="1"/>
    </xf>
    <xf numFmtId="0" fontId="42" fillId="0" borderId="28" xfId="0" applyFont="1" applyFill="1" applyBorder="1" applyAlignment="1">
      <alignment horizontal="left" vertical="center" wrapText="1"/>
    </xf>
    <xf numFmtId="3" fontId="5" fillId="0" borderId="50" xfId="0" applyNumberFormat="1" applyFont="1" applyFill="1" applyBorder="1" applyAlignment="1">
      <alignment horizontal="center" vertical="center"/>
    </xf>
    <xf numFmtId="3" fontId="5" fillId="0" borderId="53" xfId="0" applyNumberFormat="1" applyFont="1" applyFill="1" applyBorder="1" applyAlignment="1">
      <alignment horizontal="center" vertical="center"/>
    </xf>
    <xf numFmtId="3" fontId="5" fillId="0" borderId="3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22" xfId="0" applyNumberFormat="1" applyFont="1" applyFill="1" applyBorder="1" applyAlignment="1">
      <alignment horizontal="center" vertical="center"/>
    </xf>
    <xf numFmtId="2" fontId="24" fillId="0" borderId="10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2" fontId="24" fillId="0" borderId="40" xfId="0" applyNumberFormat="1" applyFont="1" applyFill="1" applyBorder="1" applyAlignment="1">
      <alignment horizontal="center" vertical="center"/>
    </xf>
    <xf numFmtId="2" fontId="24" fillId="0" borderId="52" xfId="0" applyNumberFormat="1" applyFont="1" applyFill="1" applyBorder="1" applyAlignment="1">
      <alignment horizontal="center" vertical="center"/>
    </xf>
    <xf numFmtId="2" fontId="24" fillId="0" borderId="30" xfId="0" applyNumberFormat="1" applyFont="1" applyFill="1" applyBorder="1" applyAlignment="1">
      <alignment horizontal="center" vertical="center"/>
    </xf>
    <xf numFmtId="4" fontId="24" fillId="0" borderId="16" xfId="0" applyNumberFormat="1" applyFont="1" applyFill="1" applyBorder="1" applyAlignment="1">
      <alignment horizontal="center" vertical="center"/>
    </xf>
    <xf numFmtId="4" fontId="24" fillId="0" borderId="22" xfId="0" applyNumberFormat="1" applyFont="1" applyFill="1" applyBorder="1" applyAlignment="1">
      <alignment horizontal="center" vertical="center"/>
    </xf>
    <xf numFmtId="4" fontId="24" fillId="0" borderId="10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4" fontId="24" fillId="0" borderId="56" xfId="0" applyNumberFormat="1" applyFont="1" applyFill="1" applyBorder="1" applyAlignment="1">
      <alignment horizontal="center" vertical="center"/>
    </xf>
    <xf numFmtId="4" fontId="24" fillId="0" borderId="42" xfId="0" applyNumberFormat="1" applyFont="1" applyFill="1" applyBorder="1" applyAlignment="1">
      <alignment horizontal="center" vertical="center"/>
    </xf>
    <xf numFmtId="3" fontId="56" fillId="0" borderId="50" xfId="0" applyNumberFormat="1" applyFont="1" applyFill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56" fillId="0" borderId="17" xfId="0" applyNumberFormat="1" applyFont="1" applyFill="1" applyBorder="1" applyAlignment="1">
      <alignment horizontal="center" vertical="center"/>
    </xf>
    <xf numFmtId="3" fontId="56" fillId="0" borderId="23" xfId="0" applyNumberFormat="1" applyFont="1" applyFill="1" applyBorder="1" applyAlignment="1">
      <alignment horizontal="center" vertical="center"/>
    </xf>
    <xf numFmtId="3" fontId="56" fillId="0" borderId="9" xfId="0" applyNumberFormat="1" applyFont="1" applyFill="1" applyBorder="1" applyAlignment="1">
      <alignment horizontal="center" vertical="center"/>
    </xf>
    <xf numFmtId="3" fontId="43" fillId="0" borderId="17" xfId="0" applyNumberFormat="1" applyFont="1" applyFill="1" applyBorder="1" applyAlignment="1">
      <alignment horizontal="center" vertical="center"/>
    </xf>
    <xf numFmtId="3" fontId="43" fillId="0" borderId="23" xfId="0" applyNumberFormat="1" applyFont="1" applyFill="1" applyBorder="1" applyAlignment="1">
      <alignment horizontal="center" vertical="center"/>
    </xf>
    <xf numFmtId="3" fontId="43" fillId="0" borderId="9" xfId="0" applyNumberFormat="1" applyFont="1" applyFill="1" applyBorder="1" applyAlignment="1">
      <alignment horizontal="center" vertical="center"/>
    </xf>
    <xf numFmtId="3" fontId="68" fillId="0" borderId="17" xfId="0" applyNumberFormat="1" applyFont="1" applyFill="1" applyBorder="1" applyAlignment="1">
      <alignment horizontal="center" vertical="center"/>
    </xf>
    <xf numFmtId="3" fontId="68" fillId="0" borderId="23" xfId="0" applyNumberFormat="1" applyFont="1" applyFill="1" applyBorder="1" applyAlignment="1">
      <alignment horizontal="center" vertical="center"/>
    </xf>
    <xf numFmtId="3" fontId="68" fillId="0" borderId="9" xfId="0" applyNumberFormat="1" applyFont="1" applyFill="1" applyBorder="1" applyAlignment="1">
      <alignment horizontal="center" vertical="center"/>
    </xf>
    <xf numFmtId="4" fontId="24" fillId="0" borderId="40" xfId="0" applyNumberFormat="1" applyFont="1" applyFill="1" applyBorder="1" applyAlignment="1">
      <alignment horizontal="center" vertical="center"/>
    </xf>
    <xf numFmtId="4" fontId="24" fillId="0" borderId="52" xfId="0" applyNumberFormat="1" applyFont="1" applyFill="1" applyBorder="1" applyAlignment="1">
      <alignment horizontal="center" vertical="center"/>
    </xf>
    <xf numFmtId="4" fontId="24" fillId="0" borderId="30" xfId="0" applyNumberFormat="1" applyFont="1" applyFill="1" applyBorder="1" applyAlignment="1">
      <alignment horizontal="center" vertical="center"/>
    </xf>
    <xf numFmtId="164" fontId="4" fillId="6" borderId="16" xfId="0" applyNumberFormat="1" applyFont="1" applyFill="1" applyBorder="1" applyAlignment="1">
      <alignment horizontal="center" vertical="center"/>
    </xf>
    <xf numFmtId="164" fontId="4" fillId="6" borderId="22" xfId="0" applyNumberFormat="1" applyFont="1" applyFill="1" applyBorder="1" applyAlignment="1">
      <alignment horizontal="center" vertical="center"/>
    </xf>
    <xf numFmtId="164" fontId="4" fillId="6" borderId="10" xfId="0" applyNumberFormat="1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4" fontId="24" fillId="6" borderId="16" xfId="0" applyNumberFormat="1" applyFont="1" applyFill="1" applyBorder="1" applyAlignment="1">
      <alignment horizontal="center" vertical="center"/>
    </xf>
    <xf numFmtId="4" fontId="24" fillId="6" borderId="22" xfId="0" applyNumberFormat="1" applyFont="1" applyFill="1" applyBorder="1" applyAlignment="1">
      <alignment horizontal="center" vertical="center"/>
    </xf>
    <xf numFmtId="4" fontId="24" fillId="6" borderId="10" xfId="0" applyNumberFormat="1" applyFont="1" applyFill="1" applyBorder="1" applyAlignment="1">
      <alignment horizontal="center" vertical="center"/>
    </xf>
    <xf numFmtId="2" fontId="24" fillId="6" borderId="16" xfId="0" applyNumberFormat="1" applyFont="1" applyFill="1" applyBorder="1" applyAlignment="1">
      <alignment horizontal="center" vertical="center"/>
    </xf>
    <xf numFmtId="2" fontId="24" fillId="6" borderId="22" xfId="0" applyNumberFormat="1" applyFont="1" applyFill="1" applyBorder="1" applyAlignment="1">
      <alignment horizontal="center" vertical="center"/>
    </xf>
    <xf numFmtId="2" fontId="24" fillId="6" borderId="10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 wrapText="1"/>
    </xf>
    <xf numFmtId="0" fontId="42" fillId="0" borderId="55" xfId="0" applyFont="1" applyFill="1" applyBorder="1" applyAlignment="1">
      <alignment horizontal="left" vertical="center" wrapText="1"/>
    </xf>
    <xf numFmtId="0" fontId="42" fillId="0" borderId="4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6" fillId="6" borderId="17" xfId="0" applyNumberFormat="1" applyFont="1" applyFill="1" applyBorder="1" applyAlignment="1">
      <alignment horizontal="center" vertical="center"/>
    </xf>
    <xf numFmtId="3" fontId="6" fillId="6" borderId="23" xfId="0" applyNumberFormat="1" applyFont="1" applyFill="1" applyBorder="1" applyAlignment="1">
      <alignment horizontal="center" vertical="center"/>
    </xf>
    <xf numFmtId="3" fontId="6" fillId="6" borderId="9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4" fontId="4" fillId="0" borderId="33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4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2" fillId="2" borderId="3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5" fillId="0" borderId="66" xfId="0" applyFont="1" applyFill="1" applyBorder="1" applyAlignment="1">
      <alignment horizontal="left" vertical="center"/>
    </xf>
    <xf numFmtId="0" fontId="35" fillId="7" borderId="66" xfId="0" applyFont="1" applyFill="1" applyBorder="1" applyAlignment="1">
      <alignment vertical="center"/>
    </xf>
    <xf numFmtId="0" fontId="35" fillId="0" borderId="66" xfId="0" applyFont="1" applyFill="1" applyBorder="1" applyAlignment="1">
      <alignment vertical="center"/>
    </xf>
    <xf numFmtId="0" fontId="35" fillId="7" borderId="66" xfId="0" applyFont="1" applyFill="1" applyBorder="1" applyAlignment="1">
      <alignment horizontal="left" vertical="center"/>
    </xf>
    <xf numFmtId="0" fontId="35" fillId="0" borderId="67" xfId="0" applyFont="1" applyFill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35" fillId="0" borderId="71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0" fontId="8" fillId="0" borderId="7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1" fontId="8" fillId="0" borderId="70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4" xfId="0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0" fontId="69" fillId="0" borderId="2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2" fontId="13" fillId="0" borderId="3" xfId="0" applyNumberFormat="1" applyFont="1" applyFill="1" applyBorder="1" applyAlignment="1">
      <alignment horizontal="left" vertical="top"/>
    </xf>
    <xf numFmtId="2" fontId="13" fillId="0" borderId="0" xfId="0" applyNumberFormat="1" applyFont="1" applyFill="1" applyBorder="1" applyAlignment="1">
      <alignment horizontal="left" vertical="top" wrapText="1"/>
    </xf>
    <xf numFmtId="2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NumberFormat="1" applyFont="1" applyFill="1" applyBorder="1" applyAlignment="1">
      <alignment horizontal="center" vertical="center"/>
    </xf>
    <xf numFmtId="2" fontId="13" fillId="0" borderId="20" xfId="0" applyNumberFormat="1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_военная подготовка" xfId="1"/>
  </cellStyles>
  <dxfs count="104">
    <dxf>
      <font>
        <b/>
        <sz val="10"/>
      </font>
    </dxf>
    <dxf>
      <font>
        <b/>
        <sz val="10"/>
      </font>
    </dxf>
    <dxf>
      <font>
        <b/>
        <sz val="10"/>
      </font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b/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115950</xdr:colOff>
      <xdr:row>0</xdr:row>
      <xdr:rowOff>0</xdr:rowOff>
    </xdr:from>
    <xdr:to>
      <xdr:col>6</xdr:col>
      <xdr:colOff>67589</xdr:colOff>
      <xdr:row>0</xdr:row>
      <xdr:rowOff>837790</xdr:rowOff>
    </xdr:to>
    <xdr:pic>
      <xdr:nvPicPr>
        <xdr:cNvPr id="2" name="Рисунок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6418" y="0"/>
          <a:ext cx="5799665" cy="84287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2908865</xdr:colOff>
      <xdr:row>5</xdr:row>
      <xdr:rowOff>247650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419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B1" zoomScale="90" workbookViewId="0">
      <selection activeCell="N36" sqref="N36"/>
    </sheetView>
  </sheetViews>
  <sheetFormatPr defaultColWidth="9.109375" defaultRowHeight="17.399999999999999" x14ac:dyDescent="0.3"/>
  <cols>
    <col min="1" max="1" width="6.109375" style="1" hidden="1"/>
    <col min="2" max="2" width="6.6640625" style="1" customWidth="1"/>
    <col min="3" max="3" width="51.109375" style="2" customWidth="1"/>
    <col min="4" max="4" width="13.6640625" style="3" customWidth="1"/>
    <col min="5" max="6" width="8.109375" style="4" customWidth="1"/>
    <col min="7" max="7" width="10.33203125" style="3" customWidth="1"/>
    <col min="8" max="8" width="9.6640625" style="4" customWidth="1"/>
    <col min="9" max="9" width="8.88671875" style="4" customWidth="1"/>
    <col min="10" max="10" width="10.33203125" style="4" customWidth="1"/>
    <col min="11" max="11" width="8.109375" style="3" hidden="1"/>
    <col min="12" max="12" width="9.44140625" style="4" customWidth="1"/>
    <col min="13" max="13" width="9.109375" style="2" customWidth="1"/>
    <col min="14" max="16384" width="9.109375" style="2"/>
  </cols>
  <sheetData>
    <row r="1" spans="1:14" ht="66.75" customHeight="1" x14ac:dyDescent="0.25">
      <c r="B1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"/>
      <c r="N1" s="5"/>
    </row>
    <row r="2" spans="1:14" ht="0.75" hidden="1" customHeight="1" x14ac:dyDescent="0.25">
      <c r="A2" s="6"/>
      <c r="B2" s="6"/>
      <c r="C2" s="6"/>
      <c r="D2" s="7"/>
      <c r="E2" s="7"/>
      <c r="F2" s="7"/>
      <c r="G2" s="7"/>
      <c r="H2" s="7"/>
      <c r="I2" s="7"/>
      <c r="J2" s="7"/>
      <c r="K2" s="7"/>
      <c r="L2" s="8"/>
      <c r="M2" s="5"/>
      <c r="N2" s="5"/>
    </row>
    <row r="3" spans="1:14" ht="17.25" customHeight="1" x14ac:dyDescent="0.35">
      <c r="A3" s="9"/>
      <c r="C3" s="10" t="s">
        <v>148</v>
      </c>
      <c r="D3" s="11"/>
      <c r="E3" s="7"/>
      <c r="F3" s="7"/>
      <c r="G3" s="11"/>
      <c r="H3" s="3"/>
      <c r="I3" s="3"/>
      <c r="J3" s="3"/>
      <c r="K3" s="12"/>
      <c r="L3" s="13" t="s">
        <v>7</v>
      </c>
      <c r="M3" s="11"/>
      <c r="N3" s="11"/>
    </row>
    <row r="4" spans="1:14" ht="17.25" customHeight="1" x14ac:dyDescent="0.4">
      <c r="A4" s="672" t="s">
        <v>48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</row>
    <row r="5" spans="1:14" ht="21" x14ac:dyDescent="0.25">
      <c r="A5" s="673" t="s">
        <v>30</v>
      </c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</row>
    <row r="6" spans="1:14" ht="1.5" customHeight="1" x14ac:dyDescent="0.35">
      <c r="A6" s="14"/>
      <c r="B6" s="14"/>
      <c r="C6" s="15"/>
      <c r="D6" s="16"/>
      <c r="E6" s="17"/>
      <c r="F6" s="17"/>
      <c r="G6" s="16"/>
      <c r="H6" s="17"/>
      <c r="I6" s="17"/>
      <c r="J6" s="17"/>
      <c r="K6" s="18"/>
      <c r="L6" s="18"/>
    </row>
    <row r="7" spans="1:14" s="19" customFormat="1" ht="22.2" customHeight="1" x14ac:dyDescent="0.25">
      <c r="A7" s="674" t="s">
        <v>59</v>
      </c>
      <c r="B7" s="722" t="s">
        <v>28</v>
      </c>
      <c r="C7" s="720" t="s">
        <v>45</v>
      </c>
      <c r="D7" s="676" t="s">
        <v>25</v>
      </c>
      <c r="E7" s="677"/>
      <c r="F7" s="678"/>
      <c r="G7" s="676" t="s">
        <v>26</v>
      </c>
      <c r="H7" s="677"/>
      <c r="I7" s="678"/>
      <c r="J7" s="676" t="s">
        <v>27</v>
      </c>
      <c r="K7" s="677"/>
      <c r="L7" s="678"/>
    </row>
    <row r="8" spans="1:14" s="19" customFormat="1" ht="39.75" customHeight="1" x14ac:dyDescent="0.25">
      <c r="A8" s="675"/>
      <c r="B8" s="723"/>
      <c r="C8" s="721"/>
      <c r="D8" s="20" t="s">
        <v>4</v>
      </c>
      <c r="E8" s="21" t="s">
        <v>2</v>
      </c>
      <c r="F8" s="22" t="s">
        <v>131</v>
      </c>
      <c r="G8" s="20" t="s">
        <v>24</v>
      </c>
      <c r="H8" s="23" t="s">
        <v>2</v>
      </c>
      <c r="I8" s="22" t="s">
        <v>131</v>
      </c>
      <c r="J8" s="24" t="s">
        <v>570</v>
      </c>
      <c r="K8" s="25" t="s">
        <v>3</v>
      </c>
      <c r="L8" s="26" t="s">
        <v>132</v>
      </c>
    </row>
    <row r="9" spans="1:14" s="14" customFormat="1" ht="24.75" customHeight="1" x14ac:dyDescent="0.4">
      <c r="A9" s="27">
        <v>1</v>
      </c>
      <c r="B9" s="28">
        <v>1</v>
      </c>
      <c r="C9" s="724" t="s">
        <v>410</v>
      </c>
      <c r="D9" s="726">
        <v>182.05</v>
      </c>
      <c r="E9" s="727">
        <v>1</v>
      </c>
      <c r="F9" s="728">
        <v>70</v>
      </c>
      <c r="G9" s="729">
        <v>78</v>
      </c>
      <c r="H9" s="730">
        <v>1</v>
      </c>
      <c r="I9" s="731">
        <v>70</v>
      </c>
      <c r="J9" s="732">
        <f>E9+H9</f>
        <v>2</v>
      </c>
      <c r="K9" s="733"/>
      <c r="L9" s="734">
        <v>1</v>
      </c>
    </row>
    <row r="10" spans="1:14" s="14" customFormat="1" ht="39" customHeight="1" x14ac:dyDescent="0.4">
      <c r="A10" s="29">
        <v>2</v>
      </c>
      <c r="B10" s="30">
        <v>2</v>
      </c>
      <c r="C10" s="48" t="s">
        <v>414</v>
      </c>
      <c r="D10" s="708">
        <v>234.65</v>
      </c>
      <c r="E10" s="709">
        <v>2</v>
      </c>
      <c r="F10" s="710">
        <v>65</v>
      </c>
      <c r="G10" s="711">
        <v>76</v>
      </c>
      <c r="H10" s="712">
        <v>2</v>
      </c>
      <c r="I10" s="713">
        <v>65</v>
      </c>
      <c r="J10" s="714">
        <f>E10+H10</f>
        <v>4</v>
      </c>
      <c r="K10" s="715">
        <v>55</v>
      </c>
      <c r="L10" s="716">
        <v>2</v>
      </c>
    </row>
    <row r="11" spans="1:14" s="14" customFormat="1" ht="28.95" customHeight="1" x14ac:dyDescent="0.4">
      <c r="A11" s="29">
        <v>3</v>
      </c>
      <c r="B11" s="41">
        <v>3</v>
      </c>
      <c r="C11" s="42" t="s">
        <v>413</v>
      </c>
      <c r="D11" s="32">
        <v>260.98</v>
      </c>
      <c r="E11" s="33">
        <v>5</v>
      </c>
      <c r="F11" s="34">
        <v>57</v>
      </c>
      <c r="G11" s="711">
        <v>68</v>
      </c>
      <c r="H11" s="712">
        <v>3</v>
      </c>
      <c r="I11" s="713">
        <v>60</v>
      </c>
      <c r="J11" s="714">
        <f>E11+H11</f>
        <v>8</v>
      </c>
      <c r="K11" s="715">
        <v>56</v>
      </c>
      <c r="L11" s="735">
        <v>3</v>
      </c>
    </row>
    <row r="12" spans="1:14" s="14" customFormat="1" ht="28.2" customHeight="1" x14ac:dyDescent="0.45">
      <c r="A12" s="44">
        <v>4</v>
      </c>
      <c r="B12" s="45">
        <v>4</v>
      </c>
      <c r="C12" s="42" t="s">
        <v>418</v>
      </c>
      <c r="D12" s="708">
        <v>244.09</v>
      </c>
      <c r="E12" s="709">
        <v>3</v>
      </c>
      <c r="F12" s="710">
        <v>60</v>
      </c>
      <c r="G12" s="35">
        <v>61</v>
      </c>
      <c r="H12" s="36">
        <v>6</v>
      </c>
      <c r="I12" s="37">
        <v>56</v>
      </c>
      <c r="J12" s="38">
        <f>E12+H12</f>
        <v>9</v>
      </c>
      <c r="K12" s="39">
        <v>48</v>
      </c>
      <c r="L12" s="40">
        <v>4</v>
      </c>
    </row>
    <row r="13" spans="1:14" s="14" customFormat="1" ht="27" customHeight="1" x14ac:dyDescent="0.45">
      <c r="A13" s="46">
        <v>5</v>
      </c>
      <c r="B13" s="45">
        <v>5</v>
      </c>
      <c r="C13" s="42" t="s">
        <v>412</v>
      </c>
      <c r="D13" s="32">
        <v>250.3</v>
      </c>
      <c r="E13" s="33">
        <v>4</v>
      </c>
      <c r="F13" s="34">
        <v>58</v>
      </c>
      <c r="G13" s="35">
        <v>62</v>
      </c>
      <c r="H13" s="36">
        <v>5</v>
      </c>
      <c r="I13" s="37">
        <v>57</v>
      </c>
      <c r="J13" s="38">
        <f>E13+H13</f>
        <v>9</v>
      </c>
      <c r="K13" s="39">
        <v>57</v>
      </c>
      <c r="L13" s="34">
        <v>5</v>
      </c>
    </row>
    <row r="14" spans="1:14" s="14" customFormat="1" ht="23.25" customHeight="1" x14ac:dyDescent="0.45">
      <c r="A14" s="46">
        <v>6</v>
      </c>
      <c r="B14" s="41">
        <v>6</v>
      </c>
      <c r="C14" s="48" t="s">
        <v>37</v>
      </c>
      <c r="D14" s="32">
        <v>296.85000000000002</v>
      </c>
      <c r="E14" s="33">
        <v>6</v>
      </c>
      <c r="F14" s="34">
        <v>56</v>
      </c>
      <c r="G14" s="35">
        <v>58</v>
      </c>
      <c r="H14" s="36">
        <v>8</v>
      </c>
      <c r="I14" s="37">
        <v>54</v>
      </c>
      <c r="J14" s="38">
        <f>E14+H14</f>
        <v>14</v>
      </c>
      <c r="K14" s="39">
        <v>54</v>
      </c>
      <c r="L14" s="40">
        <v>6</v>
      </c>
    </row>
    <row r="15" spans="1:14" s="14" customFormat="1" ht="21" customHeight="1" x14ac:dyDescent="0.45">
      <c r="A15" s="47">
        <v>7</v>
      </c>
      <c r="B15" s="45">
        <v>7</v>
      </c>
      <c r="C15" s="31" t="s">
        <v>424</v>
      </c>
      <c r="D15" s="32">
        <v>320.66000000000003</v>
      </c>
      <c r="E15" s="33">
        <v>7</v>
      </c>
      <c r="F15" s="34">
        <v>55</v>
      </c>
      <c r="G15" s="35">
        <v>52</v>
      </c>
      <c r="H15" s="36">
        <v>10</v>
      </c>
      <c r="I15" s="37">
        <v>52</v>
      </c>
      <c r="J15" s="38">
        <f>E15+H15</f>
        <v>17</v>
      </c>
      <c r="K15" s="39">
        <v>40</v>
      </c>
      <c r="L15" s="40">
        <v>7</v>
      </c>
    </row>
    <row r="16" spans="1:14" s="14" customFormat="1" ht="25.5" customHeight="1" x14ac:dyDescent="0.45">
      <c r="A16" s="46">
        <v>8</v>
      </c>
      <c r="B16" s="30">
        <v>8</v>
      </c>
      <c r="C16" s="31" t="s">
        <v>427</v>
      </c>
      <c r="D16" s="32">
        <v>342.4</v>
      </c>
      <c r="E16" s="33">
        <v>8</v>
      </c>
      <c r="F16" s="34">
        <v>54</v>
      </c>
      <c r="G16" s="35">
        <v>50</v>
      </c>
      <c r="H16" s="36">
        <v>12</v>
      </c>
      <c r="I16" s="37">
        <v>50</v>
      </c>
      <c r="J16" s="38">
        <f>E16+H16</f>
        <v>20</v>
      </c>
      <c r="K16" s="39">
        <v>35</v>
      </c>
      <c r="L16" s="40">
        <v>8</v>
      </c>
    </row>
    <row r="17" spans="1:13" s="14" customFormat="1" ht="28.5" customHeight="1" x14ac:dyDescent="0.45">
      <c r="A17" s="46">
        <v>9</v>
      </c>
      <c r="B17" s="41">
        <v>9</v>
      </c>
      <c r="C17" s="42" t="s">
        <v>411</v>
      </c>
      <c r="D17" s="32">
        <v>384.05</v>
      </c>
      <c r="E17" s="33">
        <v>14</v>
      </c>
      <c r="F17" s="34">
        <v>48</v>
      </c>
      <c r="G17" s="35">
        <v>52</v>
      </c>
      <c r="H17" s="36">
        <v>10</v>
      </c>
      <c r="I17" s="37">
        <v>52</v>
      </c>
      <c r="J17" s="38">
        <f>E17+H17</f>
        <v>24</v>
      </c>
      <c r="K17" s="39">
        <v>58</v>
      </c>
      <c r="L17" s="40">
        <v>9</v>
      </c>
    </row>
    <row r="18" spans="1:13" s="14" customFormat="1" ht="29.4" customHeight="1" x14ac:dyDescent="0.45">
      <c r="A18" s="46">
        <v>10</v>
      </c>
      <c r="B18" s="30">
        <v>10</v>
      </c>
      <c r="C18" s="31" t="s">
        <v>426</v>
      </c>
      <c r="D18" s="32">
        <v>373.9</v>
      </c>
      <c r="E18" s="33">
        <v>11</v>
      </c>
      <c r="F18" s="34">
        <v>51</v>
      </c>
      <c r="G18" s="35">
        <v>45</v>
      </c>
      <c r="H18" s="36">
        <v>14</v>
      </c>
      <c r="I18" s="37">
        <v>48</v>
      </c>
      <c r="J18" s="38">
        <f>E18+H18</f>
        <v>25</v>
      </c>
      <c r="K18" s="39">
        <v>37</v>
      </c>
      <c r="L18" s="40">
        <v>10</v>
      </c>
    </row>
    <row r="19" spans="1:13" s="14" customFormat="1" ht="26.4" customHeight="1" x14ac:dyDescent="0.45">
      <c r="A19" s="46">
        <v>11</v>
      </c>
      <c r="B19" s="41">
        <v>11</v>
      </c>
      <c r="C19" s="42" t="s">
        <v>39</v>
      </c>
      <c r="D19" s="32">
        <v>414.25</v>
      </c>
      <c r="E19" s="33">
        <v>16</v>
      </c>
      <c r="F19" s="34">
        <v>46</v>
      </c>
      <c r="G19" s="35">
        <v>56</v>
      </c>
      <c r="H19" s="36">
        <v>9</v>
      </c>
      <c r="I19" s="37">
        <v>53</v>
      </c>
      <c r="J19" s="38">
        <f>E19+H19</f>
        <v>25</v>
      </c>
      <c r="K19" s="36">
        <v>52</v>
      </c>
      <c r="L19" s="40">
        <v>11</v>
      </c>
      <c r="M19" s="51"/>
    </row>
    <row r="20" spans="1:13" s="14" customFormat="1" ht="45" customHeight="1" x14ac:dyDescent="0.45">
      <c r="A20" s="46">
        <v>12</v>
      </c>
      <c r="B20" s="45">
        <v>12</v>
      </c>
      <c r="C20" s="31" t="s">
        <v>425</v>
      </c>
      <c r="D20" s="35">
        <v>451.27</v>
      </c>
      <c r="E20" s="33">
        <v>19</v>
      </c>
      <c r="F20" s="34">
        <v>43</v>
      </c>
      <c r="G20" s="35">
        <v>61</v>
      </c>
      <c r="H20" s="36">
        <v>6</v>
      </c>
      <c r="I20" s="37">
        <v>56</v>
      </c>
      <c r="J20" s="38">
        <f>E20+H20</f>
        <v>25</v>
      </c>
      <c r="K20" s="39">
        <v>39</v>
      </c>
      <c r="L20" s="40">
        <v>12</v>
      </c>
    </row>
    <row r="21" spans="1:13" s="14" customFormat="1" ht="34.950000000000003" customHeight="1" x14ac:dyDescent="0.45">
      <c r="A21" s="47">
        <v>13</v>
      </c>
      <c r="B21" s="45">
        <v>13</v>
      </c>
      <c r="C21" s="31" t="s">
        <v>430</v>
      </c>
      <c r="D21" s="32">
        <v>504.42</v>
      </c>
      <c r="E21" s="33">
        <v>22</v>
      </c>
      <c r="F21" s="34">
        <v>40</v>
      </c>
      <c r="G21" s="35">
        <v>63</v>
      </c>
      <c r="H21" s="36">
        <v>4</v>
      </c>
      <c r="I21" s="37">
        <v>58</v>
      </c>
      <c r="J21" s="38">
        <f>E21+H21</f>
        <v>26</v>
      </c>
      <c r="K21" s="39">
        <v>34</v>
      </c>
      <c r="L21" s="40">
        <v>13</v>
      </c>
    </row>
    <row r="22" spans="1:13" s="14" customFormat="1" ht="25.5" customHeight="1" x14ac:dyDescent="0.45">
      <c r="A22" s="46">
        <v>14</v>
      </c>
      <c r="B22" s="41">
        <v>14</v>
      </c>
      <c r="C22" s="31" t="s">
        <v>416</v>
      </c>
      <c r="D22" s="35">
        <v>399.91</v>
      </c>
      <c r="E22" s="33">
        <v>15</v>
      </c>
      <c r="F22" s="34">
        <v>47</v>
      </c>
      <c r="G22" s="35">
        <v>44</v>
      </c>
      <c r="H22" s="36">
        <v>15</v>
      </c>
      <c r="I22" s="37">
        <v>47</v>
      </c>
      <c r="J22" s="38">
        <f>E22+H22</f>
        <v>30</v>
      </c>
      <c r="K22" s="39">
        <v>50</v>
      </c>
      <c r="L22" s="40">
        <v>14</v>
      </c>
    </row>
    <row r="23" spans="1:13" s="14" customFormat="1" ht="42" customHeight="1" x14ac:dyDescent="0.45">
      <c r="A23" s="46">
        <v>15</v>
      </c>
      <c r="B23" s="45">
        <v>15</v>
      </c>
      <c r="C23" s="31" t="s">
        <v>431</v>
      </c>
      <c r="D23" s="32">
        <v>444.31</v>
      </c>
      <c r="E23" s="33">
        <v>18</v>
      </c>
      <c r="F23" s="34">
        <v>44</v>
      </c>
      <c r="G23" s="35">
        <v>48</v>
      </c>
      <c r="H23" s="36">
        <v>13</v>
      </c>
      <c r="I23" s="37">
        <v>49</v>
      </c>
      <c r="J23" s="38">
        <f>E23+H23</f>
        <v>31</v>
      </c>
      <c r="K23" s="39">
        <v>33</v>
      </c>
      <c r="L23" s="40">
        <v>15</v>
      </c>
    </row>
    <row r="24" spans="1:13" s="14" customFormat="1" ht="34.950000000000003" customHeight="1" x14ac:dyDescent="0.45">
      <c r="A24" s="46">
        <v>16</v>
      </c>
      <c r="B24" s="30">
        <v>16</v>
      </c>
      <c r="C24" s="725" t="s">
        <v>419</v>
      </c>
      <c r="D24" s="32">
        <v>372.32</v>
      </c>
      <c r="E24" s="33">
        <v>10</v>
      </c>
      <c r="F24" s="34">
        <v>52</v>
      </c>
      <c r="G24" s="35">
        <v>27</v>
      </c>
      <c r="H24" s="36">
        <v>23</v>
      </c>
      <c r="I24" s="37">
        <v>39</v>
      </c>
      <c r="J24" s="38">
        <f>E24+H24</f>
        <v>33</v>
      </c>
      <c r="K24" s="39">
        <v>47</v>
      </c>
      <c r="L24" s="40">
        <v>16</v>
      </c>
    </row>
    <row r="25" spans="1:13" s="14" customFormat="1" ht="45.6" customHeight="1" x14ac:dyDescent="0.45">
      <c r="A25" s="46">
        <v>17</v>
      </c>
      <c r="B25" s="41">
        <v>17</v>
      </c>
      <c r="C25" s="31" t="s">
        <v>422</v>
      </c>
      <c r="D25" s="32">
        <v>380.28</v>
      </c>
      <c r="E25" s="33">
        <v>13</v>
      </c>
      <c r="F25" s="34">
        <v>49</v>
      </c>
      <c r="G25" s="35">
        <v>28</v>
      </c>
      <c r="H25" s="36">
        <v>21</v>
      </c>
      <c r="I25" s="37">
        <v>41</v>
      </c>
      <c r="J25" s="38">
        <f>E25+H25</f>
        <v>34</v>
      </c>
      <c r="K25" s="39">
        <v>42</v>
      </c>
      <c r="L25" s="40">
        <v>17</v>
      </c>
    </row>
    <row r="26" spans="1:13" s="14" customFormat="1" ht="24.6" customHeight="1" x14ac:dyDescent="0.45">
      <c r="A26" s="46">
        <v>18</v>
      </c>
      <c r="B26" s="30">
        <v>18</v>
      </c>
      <c r="C26" s="42" t="s">
        <v>420</v>
      </c>
      <c r="D26" s="32">
        <v>375.14</v>
      </c>
      <c r="E26" s="33">
        <v>12</v>
      </c>
      <c r="F26" s="34">
        <v>50</v>
      </c>
      <c r="G26" s="35">
        <v>26</v>
      </c>
      <c r="H26" s="36">
        <v>24</v>
      </c>
      <c r="I26" s="37">
        <v>38</v>
      </c>
      <c r="J26" s="38">
        <f>E26+H26</f>
        <v>36</v>
      </c>
      <c r="K26" s="39">
        <v>45</v>
      </c>
      <c r="L26" s="40">
        <v>18</v>
      </c>
    </row>
    <row r="27" spans="1:13" s="14" customFormat="1" ht="42.6" customHeight="1" x14ac:dyDescent="0.45">
      <c r="A27" s="47">
        <v>19</v>
      </c>
      <c r="B27" s="41">
        <v>19</v>
      </c>
      <c r="C27" s="31" t="s">
        <v>423</v>
      </c>
      <c r="D27" s="32">
        <v>361.3</v>
      </c>
      <c r="E27" s="33">
        <v>9</v>
      </c>
      <c r="F27" s="34">
        <v>53</v>
      </c>
      <c r="G27" s="35" t="s">
        <v>145</v>
      </c>
      <c r="H27" s="719">
        <v>28</v>
      </c>
      <c r="I27" s="37"/>
      <c r="J27" s="38">
        <f>E27+H27</f>
        <v>37</v>
      </c>
      <c r="K27" s="39">
        <v>41</v>
      </c>
      <c r="L27" s="40">
        <v>19</v>
      </c>
    </row>
    <row r="28" spans="1:13" s="14" customFormat="1" ht="44.4" customHeight="1" x14ac:dyDescent="0.45">
      <c r="A28" s="46">
        <v>20</v>
      </c>
      <c r="B28" s="45">
        <v>20</v>
      </c>
      <c r="C28" s="736" t="s">
        <v>428</v>
      </c>
      <c r="D28" s="32">
        <v>415.38</v>
      </c>
      <c r="E28" s="33">
        <v>17</v>
      </c>
      <c r="F28" s="34">
        <v>45</v>
      </c>
      <c r="G28" s="35">
        <v>31</v>
      </c>
      <c r="H28" s="36">
        <v>20</v>
      </c>
      <c r="I28" s="37">
        <v>42</v>
      </c>
      <c r="J28" s="38">
        <f>E28+H28</f>
        <v>37</v>
      </c>
      <c r="K28" s="39">
        <v>36</v>
      </c>
      <c r="L28" s="40">
        <v>20</v>
      </c>
    </row>
    <row r="29" spans="1:13" s="14" customFormat="1" ht="39.6" customHeight="1" x14ac:dyDescent="0.45">
      <c r="A29" s="46"/>
      <c r="B29" s="45">
        <v>21</v>
      </c>
      <c r="C29" s="31" t="s">
        <v>409</v>
      </c>
      <c r="D29" s="32">
        <v>497.53</v>
      </c>
      <c r="E29" s="33">
        <v>21</v>
      </c>
      <c r="F29" s="34">
        <v>41</v>
      </c>
      <c r="G29" s="35">
        <v>42</v>
      </c>
      <c r="H29" s="36">
        <v>16</v>
      </c>
      <c r="I29" s="37">
        <v>46</v>
      </c>
      <c r="J29" s="38">
        <f>E29+H29</f>
        <v>37</v>
      </c>
      <c r="K29" s="39"/>
      <c r="L29" s="40">
        <v>21</v>
      </c>
    </row>
    <row r="30" spans="1:13" s="14" customFormat="1" ht="34.799999999999997" customHeight="1" x14ac:dyDescent="0.45">
      <c r="A30" s="46">
        <v>21</v>
      </c>
      <c r="B30" s="41">
        <v>22</v>
      </c>
      <c r="C30" s="545" t="s">
        <v>433</v>
      </c>
      <c r="D30" s="32">
        <v>493.31</v>
      </c>
      <c r="E30" s="33">
        <v>20</v>
      </c>
      <c r="F30" s="34">
        <v>42</v>
      </c>
      <c r="G30" s="35">
        <v>35</v>
      </c>
      <c r="H30" s="36">
        <v>19</v>
      </c>
      <c r="I30" s="37">
        <v>43</v>
      </c>
      <c r="J30" s="38">
        <f>E30+H30</f>
        <v>39</v>
      </c>
      <c r="K30" s="39">
        <v>46</v>
      </c>
      <c r="L30" s="40">
        <v>22</v>
      </c>
    </row>
    <row r="31" spans="1:13" s="14" customFormat="1" ht="33" customHeight="1" x14ac:dyDescent="0.45">
      <c r="A31" s="46">
        <v>22</v>
      </c>
      <c r="B31" s="45">
        <v>23</v>
      </c>
      <c r="C31" s="49" t="s">
        <v>415</v>
      </c>
      <c r="D31" s="50">
        <v>525.41</v>
      </c>
      <c r="E31" s="33">
        <v>23</v>
      </c>
      <c r="F31" s="34">
        <v>39</v>
      </c>
      <c r="G31" s="35">
        <v>38</v>
      </c>
      <c r="H31" s="36">
        <v>18</v>
      </c>
      <c r="I31" s="37">
        <v>44</v>
      </c>
      <c r="J31" s="38">
        <f>E31+H31</f>
        <v>41</v>
      </c>
      <c r="K31" s="39">
        <v>51</v>
      </c>
      <c r="L31" s="40">
        <v>23</v>
      </c>
    </row>
    <row r="32" spans="1:13" s="14" customFormat="1" ht="43.95" customHeight="1" x14ac:dyDescent="0.45">
      <c r="A32" s="46">
        <v>24</v>
      </c>
      <c r="B32" s="30">
        <v>24</v>
      </c>
      <c r="C32" s="736" t="s">
        <v>38</v>
      </c>
      <c r="D32" s="32">
        <v>619.52</v>
      </c>
      <c r="E32" s="33">
        <v>26</v>
      </c>
      <c r="F32" s="34">
        <v>36</v>
      </c>
      <c r="G32" s="35">
        <v>40</v>
      </c>
      <c r="H32" s="36">
        <v>17</v>
      </c>
      <c r="I32" s="37">
        <v>45</v>
      </c>
      <c r="J32" s="38">
        <f>E32+H32</f>
        <v>43</v>
      </c>
      <c r="K32" s="39">
        <v>53</v>
      </c>
      <c r="L32" s="40">
        <v>24</v>
      </c>
    </row>
    <row r="33" spans="1:12" s="14" customFormat="1" ht="24.75" customHeight="1" x14ac:dyDescent="0.45">
      <c r="A33" s="46">
        <v>26</v>
      </c>
      <c r="B33" s="41">
        <v>25</v>
      </c>
      <c r="C33" s="31" t="s">
        <v>421</v>
      </c>
      <c r="D33" s="32">
        <v>596.54999999999995</v>
      </c>
      <c r="E33" s="33">
        <v>25</v>
      </c>
      <c r="F33" s="34">
        <v>37</v>
      </c>
      <c r="G33" s="35">
        <v>28</v>
      </c>
      <c r="H33" s="36">
        <v>21</v>
      </c>
      <c r="I33" s="37">
        <v>41</v>
      </c>
      <c r="J33" s="38">
        <f>E33+H33</f>
        <v>46</v>
      </c>
      <c r="K33" s="39">
        <v>43</v>
      </c>
      <c r="L33" s="40">
        <v>25</v>
      </c>
    </row>
    <row r="34" spans="1:12" s="14" customFormat="1" ht="25.95" customHeight="1" x14ac:dyDescent="0.45">
      <c r="A34" s="46">
        <v>27</v>
      </c>
      <c r="B34" s="30">
        <v>26</v>
      </c>
      <c r="C34" s="42" t="s">
        <v>417</v>
      </c>
      <c r="D34" s="32">
        <v>555.1</v>
      </c>
      <c r="E34" s="33">
        <v>24</v>
      </c>
      <c r="F34" s="34">
        <v>38</v>
      </c>
      <c r="G34" s="35">
        <v>25</v>
      </c>
      <c r="H34" s="36">
        <v>25</v>
      </c>
      <c r="I34" s="37">
        <v>37</v>
      </c>
      <c r="J34" s="38">
        <f>E34+H34</f>
        <v>49</v>
      </c>
      <c r="K34" s="39">
        <v>49</v>
      </c>
      <c r="L34" s="43">
        <v>26</v>
      </c>
    </row>
    <row r="35" spans="1:12" s="14" customFormat="1" ht="27" customHeight="1" x14ac:dyDescent="0.45">
      <c r="A35" s="46">
        <v>28</v>
      </c>
      <c r="B35" s="41">
        <v>27</v>
      </c>
      <c r="C35" s="31" t="s">
        <v>408</v>
      </c>
      <c r="D35" s="32">
        <v>692.42</v>
      </c>
      <c r="E35" s="33">
        <v>27</v>
      </c>
      <c r="F35" s="34">
        <v>35</v>
      </c>
      <c r="G35" s="35">
        <v>21</v>
      </c>
      <c r="H35" s="36">
        <v>26</v>
      </c>
      <c r="I35" s="37">
        <v>36</v>
      </c>
      <c r="J35" s="38">
        <f>E35+H35</f>
        <v>53</v>
      </c>
      <c r="K35" s="39"/>
      <c r="L35" s="43">
        <v>27</v>
      </c>
    </row>
    <row r="36" spans="1:12" s="14" customFormat="1" ht="26.4" customHeight="1" x14ac:dyDescent="0.45">
      <c r="A36" s="46">
        <v>29</v>
      </c>
      <c r="B36" s="45">
        <v>28</v>
      </c>
      <c r="C36" s="31" t="s">
        <v>432</v>
      </c>
      <c r="D36" s="32">
        <v>700.73</v>
      </c>
      <c r="E36" s="33">
        <v>28</v>
      </c>
      <c r="F36" s="34">
        <v>34</v>
      </c>
      <c r="G36" s="35">
        <v>21</v>
      </c>
      <c r="H36" s="36">
        <v>26</v>
      </c>
      <c r="I36" s="37">
        <v>36</v>
      </c>
      <c r="J36" s="38">
        <f>E36+H36</f>
        <v>54</v>
      </c>
      <c r="K36" s="39"/>
      <c r="L36" s="40">
        <v>28</v>
      </c>
    </row>
    <row r="37" spans="1:12" s="14" customFormat="1" ht="27" customHeight="1" x14ac:dyDescent="0.45">
      <c r="A37" s="46"/>
      <c r="B37" s="45">
        <v>29</v>
      </c>
      <c r="C37" s="31" t="s">
        <v>571</v>
      </c>
      <c r="D37" s="32">
        <v>492.92</v>
      </c>
      <c r="E37" s="33" t="s">
        <v>140</v>
      </c>
      <c r="F37" s="34"/>
      <c r="G37" s="35">
        <v>49</v>
      </c>
      <c r="H37" s="36" t="s">
        <v>140</v>
      </c>
      <c r="I37" s="37"/>
      <c r="J37" s="38" t="e">
        <f>E37+H37</f>
        <v>#VALUE!</v>
      </c>
      <c r="K37" s="39">
        <v>44</v>
      </c>
      <c r="L37" s="40"/>
    </row>
    <row r="38" spans="1:12" s="14" customFormat="1" ht="27" customHeight="1" x14ac:dyDescent="0.45">
      <c r="A38" s="52"/>
      <c r="B38" s="53">
        <v>30</v>
      </c>
      <c r="C38" s="54" t="s">
        <v>572</v>
      </c>
      <c r="D38" s="55">
        <v>427.1</v>
      </c>
      <c r="E38" s="737" t="s">
        <v>140</v>
      </c>
      <c r="F38" s="559"/>
      <c r="G38" s="56">
        <v>39</v>
      </c>
      <c r="H38" s="717" t="s">
        <v>140</v>
      </c>
      <c r="I38" s="718"/>
      <c r="J38" s="57" t="e">
        <f>E38+H38</f>
        <v>#VALUE!</v>
      </c>
      <c r="K38" s="58">
        <v>38</v>
      </c>
      <c r="L38" s="59"/>
    </row>
    <row r="39" spans="1:12" ht="40.200000000000003" customHeight="1" x14ac:dyDescent="0.3">
      <c r="B39" s="60" t="s">
        <v>95</v>
      </c>
      <c r="G39" s="4" t="s">
        <v>133</v>
      </c>
    </row>
  </sheetData>
  <sortState ref="C12:L36">
    <sortCondition ref="L12:L36"/>
  </sortState>
  <mergeCells count="7">
    <mergeCell ref="C1:L1"/>
    <mergeCell ref="A4:L4"/>
    <mergeCell ref="A5:L5"/>
    <mergeCell ref="A7:A8"/>
    <mergeCell ref="D7:F7"/>
    <mergeCell ref="G7:I7"/>
    <mergeCell ref="J7:L7"/>
  </mergeCells>
  <printOptions horizontalCentered="1"/>
  <pageMargins left="0" right="0" top="0" bottom="0" header="0" footer="0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31" workbookViewId="0">
      <selection activeCell="L34" sqref="L34"/>
    </sheetView>
  </sheetViews>
  <sheetFormatPr defaultColWidth="9.109375" defaultRowHeight="20.399999999999999" x14ac:dyDescent="0.25"/>
  <cols>
    <col min="1" max="1" width="11.33203125" style="61" customWidth="1"/>
    <col min="2" max="2" width="62.44140625" style="62" customWidth="1"/>
    <col min="3" max="3" width="21.109375" style="1" customWidth="1"/>
    <col min="4" max="4" width="19.88671875" style="1" hidden="1"/>
    <col min="5" max="5" width="16.33203125" style="1" customWidth="1"/>
    <col min="6" max="6" width="16.33203125" style="2" hidden="1"/>
    <col min="7" max="7" width="16.33203125" style="1" hidden="1"/>
    <col min="8" max="8" width="16.33203125" style="2" hidden="1"/>
    <col min="9" max="9" width="16.33203125" style="1" hidden="1"/>
    <col min="10" max="10" width="12.6640625" style="2" customWidth="1"/>
    <col min="11" max="11" width="9.109375" style="2" customWidth="1"/>
    <col min="12" max="16384" width="9.109375" style="2"/>
  </cols>
  <sheetData>
    <row r="1" spans="1:11" ht="45" customHeight="1" x14ac:dyDescent="0.25">
      <c r="A1" s="595" t="s">
        <v>29</v>
      </c>
      <c r="B1" s="595"/>
      <c r="C1" s="595"/>
      <c r="D1" s="595"/>
      <c r="E1" s="595"/>
      <c r="F1" s="595"/>
      <c r="G1" s="595"/>
      <c r="H1" s="595"/>
      <c r="I1" s="595"/>
      <c r="J1" s="595"/>
      <c r="K1" s="5"/>
    </row>
    <row r="2" spans="1:11" ht="0.75" customHeight="1" x14ac:dyDescent="0.25">
      <c r="A2" s="6"/>
      <c r="B2" s="63"/>
      <c r="C2" s="6"/>
      <c r="D2" s="6"/>
      <c r="E2" s="6"/>
      <c r="F2" s="6"/>
      <c r="G2" s="6"/>
      <c r="H2" s="6"/>
      <c r="I2" s="64"/>
      <c r="J2" s="5"/>
      <c r="K2" s="5"/>
    </row>
    <row r="3" spans="1:11" ht="18" x14ac:dyDescent="0.35">
      <c r="A3" s="594" t="s">
        <v>149</v>
      </c>
      <c r="B3" s="594"/>
      <c r="C3" s="65"/>
      <c r="E3" s="66" t="s">
        <v>60</v>
      </c>
      <c r="F3" s="67"/>
      <c r="G3" s="2"/>
      <c r="H3" s="68"/>
      <c r="I3" s="66" t="s">
        <v>7</v>
      </c>
      <c r="J3" s="11"/>
      <c r="K3" s="11"/>
    </row>
    <row r="4" spans="1:11" ht="57" customHeight="1" x14ac:dyDescent="0.25">
      <c r="A4" s="592" t="s">
        <v>553</v>
      </c>
      <c r="B4" s="593"/>
      <c r="C4" s="593"/>
      <c r="D4" s="593"/>
      <c r="E4" s="593"/>
      <c r="F4" s="593"/>
      <c r="G4" s="593"/>
      <c r="H4" s="593"/>
      <c r="I4" s="593"/>
      <c r="J4" s="593"/>
    </row>
    <row r="5" spans="1:11" ht="1.5" customHeight="1" thickBot="1" x14ac:dyDescent="0.3">
      <c r="B5" s="69"/>
      <c r="C5" s="15"/>
      <c r="D5" s="15"/>
      <c r="E5" s="70"/>
      <c r="F5" s="15"/>
      <c r="G5" s="70"/>
      <c r="H5" s="71"/>
      <c r="I5" s="71"/>
    </row>
    <row r="6" spans="1:11" s="72" customFormat="1" ht="22.2" customHeight="1" thickBot="1" x14ac:dyDescent="0.3">
      <c r="A6" s="590" t="s">
        <v>96</v>
      </c>
      <c r="B6" s="73" t="s">
        <v>45</v>
      </c>
      <c r="C6" s="74" t="s">
        <v>25</v>
      </c>
      <c r="D6" s="75"/>
      <c r="E6" s="76"/>
      <c r="F6" s="77" t="s">
        <v>26</v>
      </c>
      <c r="G6" s="78"/>
      <c r="H6" s="79" t="s">
        <v>27</v>
      </c>
      <c r="I6" s="78"/>
      <c r="J6" s="588" t="s">
        <v>131</v>
      </c>
    </row>
    <row r="7" spans="1:11" s="72" customFormat="1" ht="25.2" customHeight="1" thickBot="1" x14ac:dyDescent="0.3">
      <c r="A7" s="591"/>
      <c r="B7" s="80"/>
      <c r="C7" s="81" t="s">
        <v>97</v>
      </c>
      <c r="D7" s="82" t="s">
        <v>94</v>
      </c>
      <c r="E7" s="83" t="s">
        <v>2</v>
      </c>
      <c r="F7" s="84" t="s">
        <v>24</v>
      </c>
      <c r="G7" s="85" t="s">
        <v>2</v>
      </c>
      <c r="H7" s="86" t="s">
        <v>3</v>
      </c>
      <c r="I7" s="85" t="s">
        <v>2</v>
      </c>
      <c r="J7" s="589"/>
    </row>
    <row r="8" spans="1:11" s="87" customFormat="1" ht="27" customHeight="1" x14ac:dyDescent="0.25">
      <c r="A8" s="560">
        <v>1</v>
      </c>
      <c r="B8" s="528" t="s">
        <v>410</v>
      </c>
      <c r="C8" s="529">
        <v>182.05</v>
      </c>
      <c r="D8" s="530"/>
      <c r="E8" s="531">
        <v>1</v>
      </c>
      <c r="F8" s="532" t="e">
        <f>'строевая подготовка'!#REF!</f>
        <v>#REF!</v>
      </c>
      <c r="G8" s="533" t="e">
        <f>'строевая подготовка'!#REF!</f>
        <v>#REF!</v>
      </c>
      <c r="H8" s="534" t="e">
        <f>G8+E8</f>
        <v>#REF!</v>
      </c>
      <c r="I8" s="535">
        <v>15</v>
      </c>
      <c r="J8" s="536">
        <v>70</v>
      </c>
    </row>
    <row r="9" spans="1:11" s="87" customFormat="1" ht="29.4" customHeight="1" x14ac:dyDescent="0.25">
      <c r="A9" s="561">
        <f>A8+1</f>
        <v>2</v>
      </c>
      <c r="B9" s="528" t="s">
        <v>414</v>
      </c>
      <c r="C9" s="529">
        <v>234.65</v>
      </c>
      <c r="D9" s="537"/>
      <c r="E9" s="538">
        <v>2</v>
      </c>
      <c r="F9" s="539"/>
      <c r="G9" s="540"/>
      <c r="H9" s="541"/>
      <c r="I9" s="542"/>
      <c r="J9" s="543">
        <v>65</v>
      </c>
      <c r="K9" s="2"/>
    </row>
    <row r="10" spans="1:11" s="87" customFormat="1" ht="25.95" customHeight="1" x14ac:dyDescent="0.25">
      <c r="A10" s="561">
        <f t="shared" ref="A10:A35" si="0">A9+1</f>
        <v>3</v>
      </c>
      <c r="B10" s="528" t="s">
        <v>418</v>
      </c>
      <c r="C10" s="544">
        <v>244.09</v>
      </c>
      <c r="D10" s="537"/>
      <c r="E10" s="538">
        <v>3</v>
      </c>
      <c r="F10" s="539"/>
      <c r="G10" s="540"/>
      <c r="H10" s="541"/>
      <c r="I10" s="542"/>
      <c r="J10" s="543">
        <v>60</v>
      </c>
      <c r="K10" s="2"/>
    </row>
    <row r="11" spans="1:11" s="87" customFormat="1" ht="25.95" customHeight="1" x14ac:dyDescent="0.25">
      <c r="A11" s="527">
        <f t="shared" si="0"/>
        <v>4</v>
      </c>
      <c r="B11" s="42" t="s">
        <v>412</v>
      </c>
      <c r="C11" s="88">
        <v>250.3</v>
      </c>
      <c r="D11" s="89"/>
      <c r="E11" s="90">
        <v>4</v>
      </c>
      <c r="F11" s="95">
        <f>'строевая подготовка'!G18</f>
        <v>52</v>
      </c>
      <c r="G11" s="96">
        <f>'строевая подготовка'!H17</f>
        <v>9</v>
      </c>
      <c r="H11" s="97">
        <f>G11+E11</f>
        <v>13</v>
      </c>
      <c r="I11" s="98">
        <v>2</v>
      </c>
      <c r="J11" s="34">
        <v>58</v>
      </c>
      <c r="K11" s="2"/>
    </row>
    <row r="12" spans="1:11" s="87" customFormat="1" ht="25.95" customHeight="1" x14ac:dyDescent="0.25">
      <c r="A12" s="527">
        <f t="shared" si="0"/>
        <v>5</v>
      </c>
      <c r="B12" s="42" t="s">
        <v>413</v>
      </c>
      <c r="C12" s="88">
        <v>260.98</v>
      </c>
      <c r="D12" s="89"/>
      <c r="E12" s="90">
        <v>5</v>
      </c>
      <c r="F12" s="95"/>
      <c r="G12" s="96"/>
      <c r="H12" s="97"/>
      <c r="I12" s="98"/>
      <c r="J12" s="34">
        <v>57</v>
      </c>
    </row>
    <row r="13" spans="1:11" s="87" customFormat="1" ht="25.95" customHeight="1" x14ac:dyDescent="0.25">
      <c r="A13" s="527">
        <f t="shared" si="0"/>
        <v>6</v>
      </c>
      <c r="B13" s="48" t="s">
        <v>37</v>
      </c>
      <c r="C13" s="88">
        <v>296.85000000000002</v>
      </c>
      <c r="D13" s="89"/>
      <c r="E13" s="90">
        <v>6</v>
      </c>
      <c r="F13" s="95"/>
      <c r="G13" s="96"/>
      <c r="H13" s="97"/>
      <c r="I13" s="98"/>
      <c r="J13" s="34">
        <v>56</v>
      </c>
      <c r="K13" s="2"/>
    </row>
    <row r="14" spans="1:11" s="87" customFormat="1" ht="25.95" customHeight="1" x14ac:dyDescent="0.25">
      <c r="A14" s="527">
        <f t="shared" si="0"/>
        <v>7</v>
      </c>
      <c r="B14" s="42" t="s">
        <v>424</v>
      </c>
      <c r="C14" s="88">
        <v>320.66000000000003</v>
      </c>
      <c r="D14" s="89"/>
      <c r="E14" s="90">
        <v>7</v>
      </c>
      <c r="F14" s="95"/>
      <c r="G14" s="96"/>
      <c r="H14" s="97"/>
      <c r="I14" s="98"/>
      <c r="J14" s="34">
        <v>55</v>
      </c>
    </row>
    <row r="15" spans="1:11" s="87" customFormat="1" ht="25.95" customHeight="1" x14ac:dyDescent="0.25">
      <c r="A15" s="527">
        <f t="shared" si="0"/>
        <v>8</v>
      </c>
      <c r="B15" s="547" t="s">
        <v>427</v>
      </c>
      <c r="C15" s="99">
        <v>342.4</v>
      </c>
      <c r="D15" s="89"/>
      <c r="E15" s="90">
        <v>8</v>
      </c>
      <c r="F15" s="91">
        <f>'строевая подготовка'!G24</f>
        <v>42</v>
      </c>
      <c r="G15" s="92">
        <f>'строевая подготовка'!H24</f>
        <v>16</v>
      </c>
      <c r="H15" s="93">
        <f>G15+E15</f>
        <v>24</v>
      </c>
      <c r="I15" s="94">
        <v>5</v>
      </c>
      <c r="J15" s="34">
        <v>54</v>
      </c>
      <c r="K15" s="2"/>
    </row>
    <row r="16" spans="1:11" s="87" customFormat="1" ht="40.200000000000003" customHeight="1" x14ac:dyDescent="0.25">
      <c r="A16" s="527">
        <f t="shared" si="0"/>
        <v>9</v>
      </c>
      <c r="B16" s="31" t="s">
        <v>423</v>
      </c>
      <c r="C16" s="99">
        <v>361.3</v>
      </c>
      <c r="D16" s="89"/>
      <c r="E16" s="90">
        <v>9</v>
      </c>
      <c r="F16" s="91"/>
      <c r="G16" s="92"/>
      <c r="H16" s="93"/>
      <c r="I16" s="94"/>
      <c r="J16" s="34">
        <v>53</v>
      </c>
      <c r="K16" s="2"/>
    </row>
    <row r="17" spans="1:11" s="87" customFormat="1" ht="39" customHeight="1" x14ac:dyDescent="0.25">
      <c r="A17" s="527">
        <f t="shared" si="0"/>
        <v>10</v>
      </c>
      <c r="B17" s="31" t="s">
        <v>419</v>
      </c>
      <c r="C17" s="88">
        <v>372.32</v>
      </c>
      <c r="D17" s="89"/>
      <c r="E17" s="90">
        <v>10</v>
      </c>
      <c r="F17" s="91"/>
      <c r="G17" s="92"/>
      <c r="H17" s="93"/>
      <c r="I17" s="94"/>
      <c r="J17" s="34">
        <v>52</v>
      </c>
      <c r="K17" s="2"/>
    </row>
    <row r="18" spans="1:11" s="87" customFormat="1" ht="25.95" customHeight="1" x14ac:dyDescent="0.25">
      <c r="A18" s="527">
        <f t="shared" si="0"/>
        <v>11</v>
      </c>
      <c r="B18" s="31" t="s">
        <v>426</v>
      </c>
      <c r="C18" s="88">
        <v>373.9</v>
      </c>
      <c r="D18" s="89"/>
      <c r="E18" s="90">
        <v>11</v>
      </c>
      <c r="F18" s="95"/>
      <c r="G18" s="96"/>
      <c r="H18" s="97"/>
      <c r="I18" s="98"/>
      <c r="J18" s="34">
        <v>51</v>
      </c>
    </row>
    <row r="19" spans="1:11" s="87" customFormat="1" ht="25.95" customHeight="1" x14ac:dyDescent="0.25">
      <c r="A19" s="527">
        <f t="shared" si="0"/>
        <v>12</v>
      </c>
      <c r="B19" s="42" t="s">
        <v>420</v>
      </c>
      <c r="C19" s="88">
        <v>375.14</v>
      </c>
      <c r="D19" s="89"/>
      <c r="E19" s="90">
        <v>12</v>
      </c>
      <c r="F19" s="95"/>
      <c r="G19" s="96"/>
      <c r="H19" s="97"/>
      <c r="I19" s="98"/>
      <c r="J19" s="34">
        <v>50</v>
      </c>
    </row>
    <row r="20" spans="1:11" s="87" customFormat="1" ht="39" customHeight="1" x14ac:dyDescent="0.25">
      <c r="A20" s="527">
        <f t="shared" si="0"/>
        <v>13</v>
      </c>
      <c r="B20" s="31" t="s">
        <v>422</v>
      </c>
      <c r="C20" s="88">
        <v>380.28</v>
      </c>
      <c r="D20" s="89"/>
      <c r="E20" s="90">
        <v>13</v>
      </c>
      <c r="F20" s="95"/>
      <c r="G20" s="96"/>
      <c r="H20" s="97"/>
      <c r="I20" s="98"/>
      <c r="J20" s="34">
        <v>49</v>
      </c>
      <c r="K20" s="2"/>
    </row>
    <row r="21" spans="1:11" s="87" customFormat="1" ht="25.95" customHeight="1" x14ac:dyDescent="0.25">
      <c r="A21" s="527">
        <f t="shared" si="0"/>
        <v>14</v>
      </c>
      <c r="B21" s="42" t="s">
        <v>411</v>
      </c>
      <c r="C21" s="88">
        <v>384.05</v>
      </c>
      <c r="D21" s="89"/>
      <c r="E21" s="90">
        <v>14</v>
      </c>
      <c r="F21" s="91" t="e">
        <f>'строевая подготовка'!#REF!</f>
        <v>#REF!</v>
      </c>
      <c r="G21" s="92">
        <v>22</v>
      </c>
      <c r="H21" s="93">
        <f>G21+E21</f>
        <v>36</v>
      </c>
      <c r="I21" s="94">
        <v>21</v>
      </c>
      <c r="J21" s="34">
        <v>48</v>
      </c>
    </row>
    <row r="22" spans="1:11" s="87" customFormat="1" ht="25.95" customHeight="1" x14ac:dyDescent="0.25">
      <c r="A22" s="527">
        <f t="shared" si="0"/>
        <v>15</v>
      </c>
      <c r="B22" s="31" t="s">
        <v>416</v>
      </c>
      <c r="C22" s="88">
        <v>399.91</v>
      </c>
      <c r="D22" s="89"/>
      <c r="E22" s="90">
        <v>15</v>
      </c>
      <c r="F22" s="95"/>
      <c r="G22" s="96"/>
      <c r="H22" s="97"/>
      <c r="I22" s="98"/>
      <c r="J22" s="34">
        <v>47</v>
      </c>
      <c r="K22" s="2"/>
    </row>
    <row r="23" spans="1:11" s="87" customFormat="1" ht="25.8" customHeight="1" x14ac:dyDescent="0.25">
      <c r="A23" s="527">
        <f t="shared" si="0"/>
        <v>16</v>
      </c>
      <c r="B23" s="100" t="s">
        <v>39</v>
      </c>
      <c r="C23" s="101">
        <v>414.25</v>
      </c>
      <c r="D23" s="89"/>
      <c r="E23" s="90">
        <v>16</v>
      </c>
      <c r="F23" s="95"/>
      <c r="G23" s="96"/>
      <c r="H23" s="97"/>
      <c r="I23" s="98"/>
      <c r="J23" s="34">
        <v>46</v>
      </c>
      <c r="K23" s="2"/>
    </row>
    <row r="24" spans="1:11" ht="31.95" customHeight="1" x14ac:dyDescent="0.25">
      <c r="A24" s="527">
        <f t="shared" si="0"/>
        <v>17</v>
      </c>
      <c r="B24" s="48" t="s">
        <v>428</v>
      </c>
      <c r="C24" s="88">
        <v>415.38</v>
      </c>
      <c r="D24" s="89"/>
      <c r="E24" s="90">
        <v>17</v>
      </c>
      <c r="F24" s="102">
        <f>'строевая подготовка'!G19</f>
        <v>52</v>
      </c>
      <c r="G24" s="103">
        <f>'строевая подготовка'!H18</f>
        <v>10</v>
      </c>
      <c r="H24" s="104">
        <f>G24+E24</f>
        <v>27</v>
      </c>
      <c r="I24" s="105">
        <v>3</v>
      </c>
      <c r="J24" s="34">
        <v>45</v>
      </c>
    </row>
    <row r="25" spans="1:11" ht="25.95" customHeight="1" x14ac:dyDescent="0.25">
      <c r="A25" s="527">
        <f t="shared" si="0"/>
        <v>18</v>
      </c>
      <c r="B25" s="42" t="s">
        <v>431</v>
      </c>
      <c r="C25" s="101">
        <v>444.31</v>
      </c>
      <c r="D25" s="89"/>
      <c r="E25" s="90">
        <v>18</v>
      </c>
      <c r="F25" s="106" t="e">
        <f>'строевая подготовка'!#REF!</f>
        <v>#REF!</v>
      </c>
      <c r="G25" s="107">
        <v>12</v>
      </c>
      <c r="H25" s="108">
        <f>G25+E25</f>
        <v>30</v>
      </c>
      <c r="I25" s="109" t="s">
        <v>56</v>
      </c>
      <c r="J25" s="34">
        <v>44</v>
      </c>
    </row>
    <row r="26" spans="1:11" ht="25.95" customHeight="1" x14ac:dyDescent="0.25">
      <c r="A26" s="527">
        <f t="shared" si="0"/>
        <v>19</v>
      </c>
      <c r="B26" s="42" t="s">
        <v>425</v>
      </c>
      <c r="C26" s="88">
        <v>451.27</v>
      </c>
      <c r="D26" s="89"/>
      <c r="E26" s="90">
        <v>19</v>
      </c>
      <c r="F26" s="106"/>
      <c r="G26" s="107"/>
      <c r="H26" s="108"/>
      <c r="I26" s="109"/>
      <c r="J26" s="34">
        <v>43</v>
      </c>
    </row>
    <row r="27" spans="1:11" ht="29.4" customHeight="1" x14ac:dyDescent="0.25">
      <c r="A27" s="527">
        <f t="shared" si="0"/>
        <v>20</v>
      </c>
      <c r="B27" s="545" t="s">
        <v>433</v>
      </c>
      <c r="C27" s="88">
        <v>493.31</v>
      </c>
      <c r="D27" s="89"/>
      <c r="E27" s="90">
        <v>20</v>
      </c>
      <c r="F27" s="106">
        <f>'строевая подготовка'!G14</f>
        <v>61</v>
      </c>
      <c r="G27" s="107">
        <f>'строевая подготовка'!H13</f>
        <v>5</v>
      </c>
      <c r="H27" s="108">
        <f>G27+E27</f>
        <v>25</v>
      </c>
      <c r="I27" s="110">
        <v>13</v>
      </c>
      <c r="J27" s="34">
        <v>42</v>
      </c>
    </row>
    <row r="28" spans="1:11" ht="25.95" customHeight="1" x14ac:dyDescent="0.25">
      <c r="A28" s="527">
        <f t="shared" si="0"/>
        <v>21</v>
      </c>
      <c r="B28" s="48" t="s">
        <v>409</v>
      </c>
      <c r="C28" s="88">
        <v>497.53</v>
      </c>
      <c r="D28" s="89"/>
      <c r="E28" s="90">
        <v>21</v>
      </c>
      <c r="F28" s="102"/>
      <c r="G28" s="103"/>
      <c r="H28" s="104"/>
      <c r="I28" s="105"/>
      <c r="J28" s="34">
        <v>41</v>
      </c>
      <c r="K28" s="87"/>
    </row>
    <row r="29" spans="1:11" ht="25.95" customHeight="1" x14ac:dyDescent="0.25">
      <c r="A29" s="527">
        <f t="shared" si="0"/>
        <v>22</v>
      </c>
      <c r="B29" s="42" t="s">
        <v>430</v>
      </c>
      <c r="C29" s="88">
        <v>504.42</v>
      </c>
      <c r="D29" s="89"/>
      <c r="E29" s="90">
        <v>22</v>
      </c>
      <c r="F29" s="102"/>
      <c r="G29" s="103"/>
      <c r="H29" s="104"/>
      <c r="I29" s="105"/>
      <c r="J29" s="34">
        <v>40</v>
      </c>
    </row>
    <row r="30" spans="1:11" ht="25.95" customHeight="1" x14ac:dyDescent="0.25">
      <c r="A30" s="527">
        <f t="shared" si="0"/>
        <v>23</v>
      </c>
      <c r="B30" s="49" t="s">
        <v>415</v>
      </c>
      <c r="C30" s="473">
        <v>525.41</v>
      </c>
      <c r="D30" s="89"/>
      <c r="E30" s="90">
        <v>23</v>
      </c>
      <c r="F30" s="102"/>
      <c r="G30" s="103"/>
      <c r="H30" s="104"/>
      <c r="I30" s="105"/>
      <c r="J30" s="34">
        <v>39</v>
      </c>
    </row>
    <row r="31" spans="1:11" ht="25.95" customHeight="1" x14ac:dyDescent="0.25">
      <c r="A31" s="527">
        <f t="shared" si="0"/>
        <v>24</v>
      </c>
      <c r="B31" s="42" t="s">
        <v>417</v>
      </c>
      <c r="C31" s="88">
        <v>555.1</v>
      </c>
      <c r="D31" s="89"/>
      <c r="E31" s="90">
        <v>24</v>
      </c>
      <c r="F31" s="102"/>
      <c r="G31" s="103"/>
      <c r="H31" s="104"/>
      <c r="I31" s="105"/>
      <c r="J31" s="34">
        <v>38</v>
      </c>
      <c r="K31" s="87"/>
    </row>
    <row r="32" spans="1:11" ht="25.95" customHeight="1" x14ac:dyDescent="0.25">
      <c r="A32" s="527">
        <f t="shared" si="0"/>
        <v>25</v>
      </c>
      <c r="B32" s="42" t="s">
        <v>421</v>
      </c>
      <c r="C32" s="88">
        <v>596.54999999999995</v>
      </c>
      <c r="D32" s="89"/>
      <c r="E32" s="90">
        <v>25</v>
      </c>
      <c r="F32" s="106">
        <f>'строевая подготовка'!G13</f>
        <v>62</v>
      </c>
      <c r="G32" s="107">
        <f>'строевая подготовка'!H12</f>
        <v>4</v>
      </c>
      <c r="H32" s="108">
        <f t="shared" ref="H32:H35" si="1">G32+E32</f>
        <v>29</v>
      </c>
      <c r="I32" s="110">
        <v>4</v>
      </c>
      <c r="J32" s="34">
        <v>37</v>
      </c>
      <c r="K32" s="87"/>
    </row>
    <row r="33" spans="1:11" ht="25.95" customHeight="1" x14ac:dyDescent="0.25">
      <c r="A33" s="527">
        <f t="shared" si="0"/>
        <v>26</v>
      </c>
      <c r="B33" s="31" t="s">
        <v>38</v>
      </c>
      <c r="C33" s="88">
        <v>619.52</v>
      </c>
      <c r="D33" s="89"/>
      <c r="E33" s="90">
        <v>26</v>
      </c>
      <c r="F33" s="106">
        <f>'строевая подготовка'!G10</f>
        <v>76</v>
      </c>
      <c r="G33" s="107">
        <v>14</v>
      </c>
      <c r="H33" s="108">
        <f t="shared" si="1"/>
        <v>40</v>
      </c>
      <c r="I33" s="110">
        <v>12</v>
      </c>
      <c r="J33" s="34">
        <v>36</v>
      </c>
    </row>
    <row r="34" spans="1:11" ht="25.95" customHeight="1" x14ac:dyDescent="0.25">
      <c r="A34" s="527">
        <f t="shared" si="0"/>
        <v>27</v>
      </c>
      <c r="B34" s="31" t="s">
        <v>408</v>
      </c>
      <c r="C34" s="99">
        <v>692.42</v>
      </c>
      <c r="D34" s="89"/>
      <c r="E34" s="90">
        <v>27</v>
      </c>
      <c r="F34" s="106"/>
      <c r="G34" s="107"/>
      <c r="H34" s="108"/>
      <c r="I34" s="110"/>
      <c r="J34" s="34">
        <v>35</v>
      </c>
    </row>
    <row r="35" spans="1:11" ht="25.95" customHeight="1" x14ac:dyDescent="0.25">
      <c r="A35" s="527">
        <f t="shared" si="0"/>
        <v>28</v>
      </c>
      <c r="B35" s="42" t="s">
        <v>432</v>
      </c>
      <c r="C35" s="473">
        <v>700.73</v>
      </c>
      <c r="D35" s="89"/>
      <c r="E35" s="90">
        <v>28</v>
      </c>
      <c r="F35" s="106">
        <f>'строевая подготовка'!G26</f>
        <v>38</v>
      </c>
      <c r="G35" s="107">
        <v>14</v>
      </c>
      <c r="H35" s="108">
        <f t="shared" si="1"/>
        <v>42</v>
      </c>
      <c r="I35" s="109" t="s">
        <v>56</v>
      </c>
      <c r="J35" s="34">
        <v>34</v>
      </c>
    </row>
    <row r="36" spans="1:11" s="14" customFormat="1" ht="25.95" customHeight="1" x14ac:dyDescent="0.25">
      <c r="A36" s="527">
        <f>A35+1</f>
        <v>29</v>
      </c>
      <c r="B36" s="547" t="s">
        <v>552</v>
      </c>
      <c r="C36" s="88">
        <v>427.1</v>
      </c>
      <c r="D36" s="89"/>
      <c r="E36" s="546" t="s">
        <v>140</v>
      </c>
      <c r="F36" s="106"/>
      <c r="G36" s="107"/>
      <c r="H36" s="108"/>
      <c r="I36" s="109"/>
      <c r="J36" s="548"/>
    </row>
    <row r="37" spans="1:11" ht="49.8" customHeight="1" thickBot="1" x14ac:dyDescent="0.3">
      <c r="A37" s="550">
        <f>A36+1</f>
        <v>30</v>
      </c>
      <c r="B37" s="551" t="s">
        <v>551</v>
      </c>
      <c r="C37" s="552">
        <v>492.92</v>
      </c>
      <c r="D37" s="553"/>
      <c r="E37" s="554" t="s">
        <v>140</v>
      </c>
      <c r="F37" s="555">
        <f>'строевая подготовка'!G36</f>
        <v>49</v>
      </c>
      <c r="G37" s="556">
        <f>'строевая подготовка'!H35</f>
        <v>26</v>
      </c>
      <c r="H37" s="557" t="e">
        <f>G37+E37</f>
        <v>#VALUE!</v>
      </c>
      <c r="I37" s="558" t="s">
        <v>56</v>
      </c>
      <c r="J37" s="559"/>
    </row>
    <row r="38" spans="1:11" ht="38.4" customHeight="1" x14ac:dyDescent="0.25">
      <c r="A38" s="2"/>
      <c r="B38" s="2"/>
      <c r="C38" s="2"/>
      <c r="D38" s="2"/>
      <c r="E38" s="2"/>
      <c r="F38" s="91">
        <f>'строевая подготовка'!G28</f>
        <v>31</v>
      </c>
      <c r="G38" s="92">
        <f>'строевая подготовка'!H27</f>
        <v>19</v>
      </c>
      <c r="H38" s="93" t="e">
        <f>G38+E36</f>
        <v>#VALUE!</v>
      </c>
      <c r="I38" s="549" t="s">
        <v>56</v>
      </c>
      <c r="J38" s="358"/>
    </row>
    <row r="39" spans="1:11" ht="25.95" customHeight="1" x14ac:dyDescent="0.45">
      <c r="A39" s="52"/>
      <c r="B39" s="2"/>
      <c r="C39" s="2"/>
      <c r="D39" s="70"/>
      <c r="E39" s="70"/>
      <c r="F39" s="112"/>
      <c r="G39" s="70"/>
      <c r="H39" s="112"/>
      <c r="I39" s="70"/>
      <c r="J39" s="112"/>
      <c r="K39" s="112"/>
    </row>
    <row r="40" spans="1:11" x14ac:dyDescent="0.35">
      <c r="A40" s="113" t="s">
        <v>141</v>
      </c>
      <c r="B40" s="114"/>
      <c r="C40" s="114"/>
      <c r="D40" s="114"/>
      <c r="E40" s="115" t="s">
        <v>147</v>
      </c>
      <c r="F40" s="115"/>
      <c r="G40" s="116"/>
      <c r="H40" s="115"/>
      <c r="I40" s="116"/>
      <c r="J40" s="115"/>
      <c r="K40" s="112"/>
    </row>
  </sheetData>
  <sortState ref="B8:E35">
    <sortCondition ref="C8:C35"/>
  </sortState>
  <mergeCells count="5">
    <mergeCell ref="J6:J7"/>
    <mergeCell ref="A6:A7"/>
    <mergeCell ref="A4:J4"/>
    <mergeCell ref="A3:B3"/>
    <mergeCell ref="A1:J1"/>
  </mergeCells>
  <conditionalFormatting sqref="E2:E3 E7 E41:E65537 E5 E39">
    <cfRule type="cellIs" dxfId="103" priority="1" operator="between">
      <formula>1</formula>
      <formula>3</formula>
    </cfRule>
  </conditionalFormatting>
  <printOptions horizontalCentered="1"/>
  <pageMargins left="0.59055118110236227" right="0.39370078740157483" top="0" bottom="0" header="0.51181102362204722" footer="0.3937007874015748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4"/>
  <sheetViews>
    <sheetView workbookViewId="0">
      <pane ySplit="5" topLeftCell="A64" activePane="bottomLeft" state="frozen"/>
      <selection pane="bottomLeft" activeCell="C297" sqref="C297"/>
    </sheetView>
  </sheetViews>
  <sheetFormatPr defaultColWidth="9.109375" defaultRowHeight="17.399999999999999" x14ac:dyDescent="0.25"/>
  <cols>
    <col min="1" max="1" width="4.5546875" style="142" customWidth="1"/>
    <col min="2" max="2" width="5.6640625" style="142" customWidth="1"/>
    <col min="3" max="3" width="43.6640625" style="502" customWidth="1"/>
    <col min="4" max="4" width="41" style="143" hidden="1"/>
    <col min="5" max="5" width="15" style="144" customWidth="1"/>
    <col min="6" max="6" width="10.6640625" style="144" customWidth="1"/>
    <col min="7" max="7" width="21.33203125" style="144" customWidth="1"/>
    <col min="8" max="8" width="14.6640625" style="144" hidden="1"/>
    <col min="9" max="9" width="17.5546875" style="145" customWidth="1"/>
    <col min="10" max="10" width="12" style="146" hidden="1"/>
    <col min="11" max="11" width="17.33203125" style="146" hidden="1"/>
    <col min="12" max="12" width="16.44140625" style="147" customWidth="1"/>
    <col min="13" max="13" width="11.6640625" style="142" customWidth="1"/>
    <col min="14" max="14" width="18.33203125" style="117" customWidth="1"/>
    <col min="15" max="15" width="25.33203125" style="148" customWidth="1"/>
    <col min="16" max="16" width="28.88671875" style="148" customWidth="1"/>
    <col min="17" max="17" width="33.33203125" style="148" customWidth="1"/>
    <col min="18" max="18" width="9.109375" style="148" customWidth="1"/>
    <col min="19" max="16384" width="9.109375" style="148"/>
  </cols>
  <sheetData>
    <row r="1" spans="1:17" ht="22.95" customHeight="1" x14ac:dyDescent="0.25">
      <c r="A1"/>
      <c r="B1" s="149"/>
      <c r="C1" s="651" t="s">
        <v>29</v>
      </c>
      <c r="D1" s="651"/>
      <c r="E1" s="651"/>
      <c r="F1" s="651"/>
      <c r="G1" s="651"/>
      <c r="H1" s="651"/>
      <c r="I1" s="651"/>
      <c r="J1" s="651"/>
      <c r="K1" s="651"/>
      <c r="L1" s="651"/>
      <c r="M1" s="150"/>
      <c r="N1" s="150"/>
    </row>
    <row r="2" spans="1:17" ht="15.6" x14ac:dyDescent="0.25">
      <c r="A2" s="652" t="s">
        <v>151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151"/>
    </row>
    <row r="3" spans="1:17" ht="45.75" customHeight="1" x14ac:dyDescent="0.25">
      <c r="B3" s="152"/>
      <c r="C3" s="152" t="s">
        <v>58</v>
      </c>
      <c r="D3" s="152"/>
      <c r="E3" s="152"/>
      <c r="F3" s="152"/>
      <c r="G3" s="152"/>
      <c r="H3" s="152"/>
      <c r="I3" s="152"/>
      <c r="J3" s="152"/>
      <c r="K3" s="152"/>
      <c r="L3" s="152"/>
      <c r="N3" s="142"/>
    </row>
    <row r="4" spans="1:17" ht="26.4" customHeight="1" x14ac:dyDescent="0.25">
      <c r="A4" s="653" t="s">
        <v>6</v>
      </c>
      <c r="B4" s="638" t="s">
        <v>0</v>
      </c>
      <c r="C4" s="646" t="s">
        <v>1</v>
      </c>
      <c r="D4" s="153"/>
      <c r="E4" s="648" t="s">
        <v>46</v>
      </c>
      <c r="F4" s="648"/>
      <c r="G4" s="648"/>
      <c r="H4" s="648"/>
      <c r="I4" s="648"/>
      <c r="J4" s="648"/>
      <c r="K4" s="648"/>
      <c r="L4" s="621" t="s">
        <v>2</v>
      </c>
      <c r="N4" s="142"/>
      <c r="Q4" s="154"/>
    </row>
    <row r="5" spans="1:17" ht="40.200000000000003" customHeight="1" thickBot="1" x14ac:dyDescent="0.3">
      <c r="A5" s="654"/>
      <c r="B5" s="639"/>
      <c r="C5" s="647"/>
      <c r="D5" s="155"/>
      <c r="E5" s="156" t="s">
        <v>50</v>
      </c>
      <c r="F5" s="156" t="s">
        <v>51</v>
      </c>
      <c r="G5" s="156" t="s">
        <v>52</v>
      </c>
      <c r="H5" s="156" t="s">
        <v>93</v>
      </c>
      <c r="I5" s="157" t="s">
        <v>53</v>
      </c>
      <c r="J5" s="157" t="s">
        <v>3</v>
      </c>
      <c r="K5" s="157" t="s">
        <v>57</v>
      </c>
      <c r="L5" s="622"/>
      <c r="Q5" s="154"/>
    </row>
    <row r="6" spans="1:17" ht="21" hidden="1" x14ac:dyDescent="0.25">
      <c r="A6" s="158"/>
      <c r="B6" s="159"/>
      <c r="C6" s="474" t="s">
        <v>99</v>
      </c>
      <c r="D6" s="160"/>
      <c r="E6" s="161"/>
      <c r="F6" s="161"/>
      <c r="G6" s="161"/>
      <c r="H6" s="161"/>
      <c r="I6" s="161"/>
      <c r="J6" s="162">
        <f>I6</f>
        <v>0</v>
      </c>
      <c r="K6" s="162"/>
      <c r="L6" s="163"/>
      <c r="Q6" s="164" t="s">
        <v>155</v>
      </c>
    </row>
    <row r="7" spans="1:17" ht="21" hidden="1" x14ac:dyDescent="0.25">
      <c r="A7" s="165">
        <v>1</v>
      </c>
      <c r="B7" s="166"/>
      <c r="C7" s="476"/>
      <c r="D7" s="167"/>
      <c r="E7" s="168"/>
      <c r="F7" s="168"/>
      <c r="G7" s="168">
        <f>E7+F7</f>
        <v>0</v>
      </c>
      <c r="H7" s="640"/>
      <c r="I7" s="643">
        <f>SUM(G7:G14)+H7-(MAX(G7:G14))</f>
        <v>0</v>
      </c>
      <c r="J7" s="169"/>
      <c r="K7" s="635"/>
      <c r="L7" s="655"/>
      <c r="Q7" s="164" t="s">
        <v>156</v>
      </c>
    </row>
    <row r="8" spans="1:17" ht="21" hidden="1" x14ac:dyDescent="0.25">
      <c r="A8" s="170">
        <v>2</v>
      </c>
      <c r="B8" s="171"/>
      <c r="C8" s="477"/>
      <c r="D8" s="172"/>
      <c r="E8" s="173"/>
      <c r="F8" s="173"/>
      <c r="G8" s="173">
        <f t="shared" ref="G8:G14" si="0">E8+F8</f>
        <v>0</v>
      </c>
      <c r="H8" s="641"/>
      <c r="I8" s="644"/>
      <c r="J8" s="174"/>
      <c r="K8" s="636"/>
      <c r="L8" s="656"/>
      <c r="Q8" s="164" t="s">
        <v>157</v>
      </c>
    </row>
    <row r="9" spans="1:17" ht="21" hidden="1" x14ac:dyDescent="0.25">
      <c r="A9" s="170">
        <v>3</v>
      </c>
      <c r="B9" s="171"/>
      <c r="C9" s="477"/>
      <c r="D9" s="172"/>
      <c r="E9" s="173"/>
      <c r="F9" s="173"/>
      <c r="G9" s="173">
        <f t="shared" si="0"/>
        <v>0</v>
      </c>
      <c r="H9" s="641"/>
      <c r="I9" s="644"/>
      <c r="J9" s="174"/>
      <c r="K9" s="636"/>
      <c r="L9" s="656"/>
      <c r="M9" s="144"/>
      <c r="Q9" s="164" t="s">
        <v>158</v>
      </c>
    </row>
    <row r="10" spans="1:17" ht="21" hidden="1" x14ac:dyDescent="0.25">
      <c r="A10" s="170">
        <v>4</v>
      </c>
      <c r="B10" s="171"/>
      <c r="C10" s="477"/>
      <c r="D10" s="172"/>
      <c r="E10" s="173"/>
      <c r="F10" s="173"/>
      <c r="G10" s="173">
        <f t="shared" si="0"/>
        <v>0</v>
      </c>
      <c r="H10" s="641"/>
      <c r="I10" s="644"/>
      <c r="J10" s="174"/>
      <c r="K10" s="636"/>
      <c r="L10" s="656"/>
      <c r="N10" s="119">
        <f>G7+G8+G9+G10+G11+G12+G13+G14</f>
        <v>0</v>
      </c>
      <c r="Q10" s="164" t="s">
        <v>159</v>
      </c>
    </row>
    <row r="11" spans="1:17" ht="21" hidden="1" x14ac:dyDescent="0.25">
      <c r="A11" s="170">
        <v>5</v>
      </c>
      <c r="B11" s="171"/>
      <c r="C11" s="477"/>
      <c r="D11" s="172"/>
      <c r="E11" s="173"/>
      <c r="F11" s="173"/>
      <c r="G11" s="173">
        <f t="shared" si="0"/>
        <v>0</v>
      </c>
      <c r="H11" s="641"/>
      <c r="I11" s="644"/>
      <c r="J11" s="174"/>
      <c r="K11" s="636"/>
      <c r="L11" s="656"/>
      <c r="N11" s="119"/>
      <c r="Q11" s="175" t="s">
        <v>160</v>
      </c>
    </row>
    <row r="12" spans="1:17" ht="21" hidden="1" x14ac:dyDescent="0.3">
      <c r="A12" s="170">
        <v>6</v>
      </c>
      <c r="B12" s="171"/>
      <c r="C12" s="477"/>
      <c r="D12" s="172"/>
      <c r="E12" s="173"/>
      <c r="F12" s="173"/>
      <c r="G12" s="173">
        <f t="shared" si="0"/>
        <v>0</v>
      </c>
      <c r="H12" s="641"/>
      <c r="I12" s="644"/>
      <c r="J12" s="174"/>
      <c r="K12" s="636"/>
      <c r="L12" s="656"/>
      <c r="N12" s="119"/>
      <c r="Q12" s="176" t="s">
        <v>161</v>
      </c>
    </row>
    <row r="13" spans="1:17" ht="21" hidden="1" x14ac:dyDescent="0.25">
      <c r="A13" s="170">
        <v>7</v>
      </c>
      <c r="B13" s="171"/>
      <c r="C13" s="477"/>
      <c r="D13" s="172"/>
      <c r="E13" s="173"/>
      <c r="F13" s="173"/>
      <c r="G13" s="173">
        <f t="shared" si="0"/>
        <v>0</v>
      </c>
      <c r="H13" s="641"/>
      <c r="I13" s="644"/>
      <c r="J13" s="174"/>
      <c r="K13" s="636"/>
      <c r="L13" s="656"/>
      <c r="N13" s="119"/>
    </row>
    <row r="14" spans="1:17" ht="21" hidden="1" x14ac:dyDescent="0.25">
      <c r="A14" s="177">
        <v>8</v>
      </c>
      <c r="B14" s="178"/>
      <c r="C14" s="478"/>
      <c r="D14" s="179"/>
      <c r="E14" s="180"/>
      <c r="F14" s="180"/>
      <c r="G14" s="180">
        <f t="shared" si="0"/>
        <v>0</v>
      </c>
      <c r="H14" s="642"/>
      <c r="I14" s="645"/>
      <c r="J14" s="181"/>
      <c r="K14" s="637"/>
      <c r="L14" s="657"/>
      <c r="N14" s="119"/>
    </row>
    <row r="15" spans="1:17" ht="21.6" thickBot="1" x14ac:dyDescent="0.3">
      <c r="A15" s="182"/>
      <c r="B15" s="183" t="s">
        <v>102</v>
      </c>
      <c r="C15" s="479" t="s">
        <v>378</v>
      </c>
      <c r="D15" s="184"/>
      <c r="E15" s="185"/>
      <c r="F15" s="185"/>
      <c r="G15" s="185"/>
      <c r="H15" s="185"/>
      <c r="I15" s="185"/>
      <c r="J15" s="186"/>
      <c r="K15" s="186"/>
      <c r="L15" s="187"/>
    </row>
    <row r="16" spans="1:17" ht="18" x14ac:dyDescent="0.25">
      <c r="A16" s="188">
        <v>1</v>
      </c>
      <c r="B16" s="189">
        <v>434</v>
      </c>
      <c r="C16" s="480" t="s">
        <v>240</v>
      </c>
      <c r="D16" s="190">
        <v>39707</v>
      </c>
      <c r="E16" s="191" t="s">
        <v>450</v>
      </c>
      <c r="F16" s="191">
        <v>6</v>
      </c>
      <c r="G16" s="192">
        <v>95.03</v>
      </c>
      <c r="H16" s="632"/>
      <c r="I16" s="603">
        <f>SUM(G16:G23)-(MAX(G16:G23))</f>
        <v>692.41999999999985</v>
      </c>
      <c r="J16" s="193"/>
      <c r="K16" s="194"/>
      <c r="L16" s="600">
        <v>27</v>
      </c>
    </row>
    <row r="17" spans="1:19" ht="18" x14ac:dyDescent="0.25">
      <c r="A17" s="195">
        <v>2</v>
      </c>
      <c r="B17" s="196">
        <v>114</v>
      </c>
      <c r="C17" s="137" t="s">
        <v>241</v>
      </c>
      <c r="D17" s="197">
        <v>39561</v>
      </c>
      <c r="E17" s="198" t="s">
        <v>451</v>
      </c>
      <c r="F17" s="198">
        <v>12</v>
      </c>
      <c r="G17" s="198">
        <v>100.88</v>
      </c>
      <c r="H17" s="633"/>
      <c r="I17" s="604"/>
      <c r="J17" s="199"/>
      <c r="K17" s="200"/>
      <c r="L17" s="601"/>
      <c r="O17" s="201"/>
    </row>
    <row r="18" spans="1:19" ht="18" x14ac:dyDescent="0.25">
      <c r="A18" s="195">
        <v>3</v>
      </c>
      <c r="B18" s="196">
        <v>127</v>
      </c>
      <c r="C18" s="137" t="s">
        <v>242</v>
      </c>
      <c r="D18" s="197">
        <v>39517</v>
      </c>
      <c r="E18" s="198" t="s">
        <v>452</v>
      </c>
      <c r="F18" s="198"/>
      <c r="G18" s="232">
        <v>84.25</v>
      </c>
      <c r="H18" s="633"/>
      <c r="I18" s="604"/>
      <c r="J18" s="199"/>
      <c r="K18" s="200"/>
      <c r="L18" s="601"/>
    </row>
    <row r="19" spans="1:19" ht="18" x14ac:dyDescent="0.25">
      <c r="A19" s="195">
        <v>4</v>
      </c>
      <c r="B19" s="196">
        <v>159</v>
      </c>
      <c r="C19" s="137" t="s">
        <v>443</v>
      </c>
      <c r="D19" s="197">
        <v>39660</v>
      </c>
      <c r="E19" s="198" t="s">
        <v>453</v>
      </c>
      <c r="F19" s="198">
        <v>30</v>
      </c>
      <c r="G19" s="198">
        <v>110.18</v>
      </c>
      <c r="H19" s="633"/>
      <c r="I19" s="604"/>
      <c r="J19" s="199"/>
      <c r="K19" s="200"/>
      <c r="L19" s="601"/>
      <c r="Q19" s="201"/>
    </row>
    <row r="20" spans="1:19" ht="18" x14ac:dyDescent="0.25">
      <c r="A20" s="195">
        <v>5</v>
      </c>
      <c r="B20" s="196">
        <v>131</v>
      </c>
      <c r="C20" s="137" t="s">
        <v>243</v>
      </c>
      <c r="D20" s="197">
        <v>39524</v>
      </c>
      <c r="E20" s="198" t="s">
        <v>454</v>
      </c>
      <c r="F20" s="198"/>
      <c r="G20" s="198">
        <v>98.07</v>
      </c>
      <c r="H20" s="633"/>
      <c r="I20" s="604"/>
      <c r="J20" s="199"/>
      <c r="K20" s="200"/>
      <c r="L20" s="601"/>
      <c r="N20" s="119">
        <f>G16+G17+G18+G19+G20+G21+G23</f>
        <v>692.42</v>
      </c>
      <c r="O20" s="201"/>
      <c r="S20" s="201"/>
    </row>
    <row r="21" spans="1:19" ht="18" customHeight="1" x14ac:dyDescent="0.25">
      <c r="A21" s="195">
        <v>6</v>
      </c>
      <c r="B21" s="196">
        <v>137</v>
      </c>
      <c r="C21" s="137" t="s">
        <v>244</v>
      </c>
      <c r="D21" s="197">
        <v>39758</v>
      </c>
      <c r="E21" s="198" t="s">
        <v>455</v>
      </c>
      <c r="F21" s="198"/>
      <c r="G21" s="198">
        <v>112.68</v>
      </c>
      <c r="H21" s="633"/>
      <c r="I21" s="604"/>
      <c r="J21" s="199"/>
      <c r="K21" s="200"/>
      <c r="L21" s="601"/>
    </row>
    <row r="22" spans="1:19" ht="19.5" customHeight="1" x14ac:dyDescent="0.25">
      <c r="A22" s="195">
        <v>7</v>
      </c>
      <c r="B22" s="202">
        <v>178</v>
      </c>
      <c r="C22" s="137" t="s">
        <v>245</v>
      </c>
      <c r="D22" s="197">
        <v>40024</v>
      </c>
      <c r="E22" s="198">
        <v>0</v>
      </c>
      <c r="F22" s="198"/>
      <c r="G22" s="198">
        <v>600</v>
      </c>
      <c r="H22" s="633"/>
      <c r="I22" s="604"/>
      <c r="J22" s="199"/>
      <c r="K22" s="200"/>
      <c r="L22" s="601"/>
    </row>
    <row r="23" spans="1:19" ht="19.5" customHeight="1" x14ac:dyDescent="0.25">
      <c r="A23" s="203">
        <v>8</v>
      </c>
      <c r="B23" s="204">
        <v>452</v>
      </c>
      <c r="C23" s="205" t="s">
        <v>246</v>
      </c>
      <c r="D23" s="206"/>
      <c r="E23" s="207" t="s">
        <v>456</v>
      </c>
      <c r="F23" s="207">
        <v>9</v>
      </c>
      <c r="G23" s="207">
        <v>91.33</v>
      </c>
      <c r="H23" s="634"/>
      <c r="I23" s="605"/>
      <c r="J23" s="208"/>
      <c r="K23" s="209"/>
      <c r="L23" s="602"/>
    </row>
    <row r="24" spans="1:19" s="211" customFormat="1" ht="33" customHeight="1" x14ac:dyDescent="0.25">
      <c r="A24" s="182"/>
      <c r="B24" s="183" t="s">
        <v>103</v>
      </c>
      <c r="C24" s="481" t="s">
        <v>377</v>
      </c>
      <c r="D24" s="184"/>
      <c r="E24" s="141"/>
      <c r="F24" s="141"/>
      <c r="G24" s="141"/>
      <c r="H24" s="141"/>
      <c r="I24" s="141"/>
      <c r="J24" s="212"/>
      <c r="K24" s="212"/>
      <c r="L24" s="213"/>
      <c r="M24" s="214"/>
      <c r="N24" s="215"/>
    </row>
    <row r="25" spans="1:19" s="211" customFormat="1" ht="20.399999999999999" customHeight="1" x14ac:dyDescent="0.25">
      <c r="A25" s="188">
        <v>1</v>
      </c>
      <c r="B25" s="216">
        <v>217</v>
      </c>
      <c r="C25" s="482" t="s">
        <v>328</v>
      </c>
      <c r="D25" s="131">
        <v>39401</v>
      </c>
      <c r="E25" s="191">
        <v>46.12</v>
      </c>
      <c r="F25" s="191">
        <v>6</v>
      </c>
      <c r="G25" s="230">
        <v>52.12</v>
      </c>
      <c r="H25" s="612"/>
      <c r="I25" s="603">
        <f>SUM(G25:G32)-(MAX(G25:G32))</f>
        <v>497.53</v>
      </c>
      <c r="J25" s="193"/>
      <c r="K25" s="606"/>
      <c r="L25" s="615">
        <v>21</v>
      </c>
      <c r="M25" s="214"/>
      <c r="N25" s="215"/>
      <c r="O25" s="217"/>
    </row>
    <row r="26" spans="1:19" s="211" customFormat="1" ht="23.4" customHeight="1" x14ac:dyDescent="0.25">
      <c r="A26" s="195">
        <v>2</v>
      </c>
      <c r="B26" s="218">
        <v>267</v>
      </c>
      <c r="C26" s="136" t="s">
        <v>329</v>
      </c>
      <c r="D26" s="133">
        <v>39551</v>
      </c>
      <c r="E26" s="198">
        <v>50.63</v>
      </c>
      <c r="F26" s="198">
        <v>6</v>
      </c>
      <c r="G26" s="198">
        <v>56.63</v>
      </c>
      <c r="H26" s="613"/>
      <c r="I26" s="604"/>
      <c r="J26" s="199"/>
      <c r="K26" s="607"/>
      <c r="L26" s="616"/>
      <c r="M26" s="214"/>
      <c r="N26" s="215"/>
    </row>
    <row r="27" spans="1:19" s="211" customFormat="1" ht="22.2" customHeight="1" x14ac:dyDescent="0.25">
      <c r="A27" s="195">
        <v>3</v>
      </c>
      <c r="B27" s="218">
        <v>275</v>
      </c>
      <c r="C27" s="136" t="s">
        <v>330</v>
      </c>
      <c r="D27" s="133">
        <v>39564</v>
      </c>
      <c r="E27" s="198">
        <v>58.63</v>
      </c>
      <c r="F27" s="198">
        <v>6</v>
      </c>
      <c r="G27" s="198">
        <v>64.63</v>
      </c>
      <c r="H27" s="613"/>
      <c r="I27" s="604"/>
      <c r="J27" s="199"/>
      <c r="K27" s="607"/>
      <c r="L27" s="616"/>
      <c r="M27" s="214"/>
      <c r="N27" s="215"/>
    </row>
    <row r="28" spans="1:19" s="211" customFormat="1" ht="22.95" customHeight="1" x14ac:dyDescent="0.25">
      <c r="A28" s="195">
        <v>4</v>
      </c>
      <c r="B28" s="218">
        <v>264</v>
      </c>
      <c r="C28" s="136" t="s">
        <v>331</v>
      </c>
      <c r="D28" s="133">
        <v>39438</v>
      </c>
      <c r="E28" s="198" t="s">
        <v>448</v>
      </c>
      <c r="F28" s="198">
        <v>14</v>
      </c>
      <c r="G28" s="198">
        <v>88.15</v>
      </c>
      <c r="H28" s="613"/>
      <c r="I28" s="604"/>
      <c r="J28" s="199"/>
      <c r="K28" s="607"/>
      <c r="L28" s="616"/>
      <c r="M28" s="214"/>
      <c r="N28" s="215"/>
    </row>
    <row r="29" spans="1:19" s="211" customFormat="1" ht="21.6" customHeight="1" x14ac:dyDescent="0.25">
      <c r="A29" s="195">
        <v>5</v>
      </c>
      <c r="B29" s="218">
        <v>248</v>
      </c>
      <c r="C29" s="136" t="s">
        <v>332</v>
      </c>
      <c r="D29" s="133">
        <v>39544</v>
      </c>
      <c r="E29" s="198">
        <v>40.79</v>
      </c>
      <c r="F29" s="198">
        <v>36</v>
      </c>
      <c r="G29" s="198">
        <v>76.790000000000006</v>
      </c>
      <c r="H29" s="613"/>
      <c r="I29" s="604"/>
      <c r="J29" s="199"/>
      <c r="K29" s="607"/>
      <c r="L29" s="616"/>
      <c r="M29" s="214"/>
      <c r="N29" s="219">
        <f>G25+G26+G27+G28+G29+G30+G32</f>
        <v>497.53</v>
      </c>
      <c r="O29" s="201"/>
    </row>
    <row r="30" spans="1:19" s="211" customFormat="1" ht="21" customHeight="1" x14ac:dyDescent="0.25">
      <c r="A30" s="195">
        <v>6</v>
      </c>
      <c r="B30" s="218">
        <v>236</v>
      </c>
      <c r="C30" s="136" t="s">
        <v>333</v>
      </c>
      <c r="D30" s="133">
        <v>39570</v>
      </c>
      <c r="E30" s="198">
        <v>58.3</v>
      </c>
      <c r="F30" s="198">
        <v>27</v>
      </c>
      <c r="G30" s="198">
        <v>85.3</v>
      </c>
      <c r="H30" s="613"/>
      <c r="I30" s="604"/>
      <c r="J30" s="199"/>
      <c r="K30" s="607"/>
      <c r="L30" s="616"/>
      <c r="M30" s="214"/>
      <c r="N30" s="215"/>
    </row>
    <row r="31" spans="1:19" s="211" customFormat="1" ht="22.95" customHeight="1" x14ac:dyDescent="0.25">
      <c r="A31" s="195">
        <v>7</v>
      </c>
      <c r="B31" s="218">
        <v>297</v>
      </c>
      <c r="C31" s="136" t="s">
        <v>334</v>
      </c>
      <c r="D31" s="133"/>
      <c r="E31" s="198" t="s">
        <v>449</v>
      </c>
      <c r="F31" s="198"/>
      <c r="G31" s="198">
        <v>157.63999999999999</v>
      </c>
      <c r="H31" s="613"/>
      <c r="I31" s="604"/>
      <c r="J31" s="199"/>
      <c r="K31" s="607"/>
      <c r="L31" s="616"/>
      <c r="M31" s="214"/>
      <c r="N31" s="215"/>
    </row>
    <row r="32" spans="1:19" s="211" customFormat="1" ht="22.95" customHeight="1" x14ac:dyDescent="0.25">
      <c r="A32" s="203">
        <v>8</v>
      </c>
      <c r="B32" s="220">
        <v>287</v>
      </c>
      <c r="C32" s="221" t="s">
        <v>335</v>
      </c>
      <c r="D32" s="222"/>
      <c r="E32" s="207">
        <v>46.91</v>
      </c>
      <c r="F32" s="207">
        <v>27</v>
      </c>
      <c r="G32" s="207">
        <v>73.91</v>
      </c>
      <c r="H32" s="614"/>
      <c r="I32" s="605"/>
      <c r="J32" s="208"/>
      <c r="K32" s="608"/>
      <c r="L32" s="617"/>
      <c r="M32" s="214"/>
      <c r="N32" s="215"/>
    </row>
    <row r="33" spans="1:14" ht="18" customHeight="1" x14ac:dyDescent="0.3">
      <c r="A33" s="223"/>
      <c r="B33" s="183" t="s">
        <v>104</v>
      </c>
      <c r="C33" s="483" t="s">
        <v>376</v>
      </c>
      <c r="D33" s="224"/>
      <c r="E33" s="141"/>
      <c r="F33" s="141"/>
      <c r="G33" s="141"/>
      <c r="H33" s="141"/>
      <c r="I33" s="225"/>
      <c r="J33" s="212"/>
      <c r="K33" s="226"/>
      <c r="L33" s="227"/>
    </row>
    <row r="34" spans="1:14" ht="18" customHeight="1" x14ac:dyDescent="0.25">
      <c r="A34" s="188">
        <v>1</v>
      </c>
      <c r="B34" s="216">
        <v>51</v>
      </c>
      <c r="C34" s="228" t="s">
        <v>365</v>
      </c>
      <c r="D34" s="229">
        <v>39274</v>
      </c>
      <c r="E34" s="230">
        <v>20.149999999999999</v>
      </c>
      <c r="F34" s="230"/>
      <c r="G34" s="230">
        <v>20.149999999999999</v>
      </c>
      <c r="H34" s="612"/>
      <c r="I34" s="603">
        <f>SUM(G34:G41)+H34-(MAX(G34:G41))</f>
        <v>182.05</v>
      </c>
      <c r="J34" s="193"/>
      <c r="K34" s="606"/>
      <c r="L34" s="626">
        <v>1</v>
      </c>
    </row>
    <row r="35" spans="1:14" ht="18" customHeight="1" x14ac:dyDescent="0.25">
      <c r="A35" s="195">
        <v>2</v>
      </c>
      <c r="B35" s="218">
        <v>62</v>
      </c>
      <c r="C35" s="123" t="s">
        <v>366</v>
      </c>
      <c r="D35" s="231">
        <v>39299</v>
      </c>
      <c r="E35" s="232">
        <v>27.73</v>
      </c>
      <c r="F35" s="232"/>
      <c r="G35" s="232">
        <v>27.73</v>
      </c>
      <c r="H35" s="613"/>
      <c r="I35" s="604"/>
      <c r="J35" s="199"/>
      <c r="K35" s="607"/>
      <c r="L35" s="627"/>
    </row>
    <row r="36" spans="1:14" ht="18" customHeight="1" x14ac:dyDescent="0.25">
      <c r="A36" s="195">
        <v>3</v>
      </c>
      <c r="B36" s="218">
        <v>42</v>
      </c>
      <c r="C36" s="123" t="s">
        <v>367</v>
      </c>
      <c r="D36" s="231">
        <v>39573</v>
      </c>
      <c r="E36" s="232">
        <v>21.38</v>
      </c>
      <c r="F36" s="232"/>
      <c r="G36" s="232">
        <v>21.38</v>
      </c>
      <c r="H36" s="613"/>
      <c r="I36" s="604"/>
      <c r="J36" s="199"/>
      <c r="K36" s="607"/>
      <c r="L36" s="627"/>
    </row>
    <row r="37" spans="1:14" ht="18" customHeight="1" x14ac:dyDescent="0.25">
      <c r="A37" s="195">
        <v>4</v>
      </c>
      <c r="B37" s="233">
        <v>23</v>
      </c>
      <c r="C37" s="484" t="s">
        <v>368</v>
      </c>
      <c r="D37" s="234">
        <v>39358</v>
      </c>
      <c r="E37" s="232">
        <v>21.09</v>
      </c>
      <c r="F37" s="232"/>
      <c r="G37" s="232">
        <v>21.09</v>
      </c>
      <c r="H37" s="613"/>
      <c r="I37" s="604"/>
      <c r="J37" s="199"/>
      <c r="K37" s="607"/>
      <c r="L37" s="627"/>
      <c r="N37" s="119">
        <f>G34+G35+G36+G37+G38+G39+G41</f>
        <v>182.05</v>
      </c>
    </row>
    <row r="38" spans="1:14" ht="18" customHeight="1" x14ac:dyDescent="0.25">
      <c r="A38" s="195">
        <v>5</v>
      </c>
      <c r="B38" s="218">
        <v>27</v>
      </c>
      <c r="C38" s="123" t="s">
        <v>369</v>
      </c>
      <c r="D38" s="231">
        <v>39571</v>
      </c>
      <c r="E38" s="232">
        <v>22.87</v>
      </c>
      <c r="F38" s="232"/>
      <c r="G38" s="232">
        <v>22.87</v>
      </c>
      <c r="H38" s="613"/>
      <c r="I38" s="604"/>
      <c r="J38" s="199"/>
      <c r="K38" s="607"/>
      <c r="L38" s="627"/>
    </row>
    <row r="39" spans="1:14" ht="18" customHeight="1" x14ac:dyDescent="0.25">
      <c r="A39" s="195">
        <v>6</v>
      </c>
      <c r="B39" s="218">
        <v>34</v>
      </c>
      <c r="C39" s="123" t="s">
        <v>372</v>
      </c>
      <c r="D39" s="231">
        <v>39499</v>
      </c>
      <c r="E39" s="232">
        <v>42.91</v>
      </c>
      <c r="F39" s="232"/>
      <c r="G39" s="232">
        <v>42.91</v>
      </c>
      <c r="H39" s="613"/>
      <c r="I39" s="604"/>
      <c r="J39" s="199"/>
      <c r="K39" s="607"/>
      <c r="L39" s="627"/>
    </row>
    <row r="40" spans="1:14" ht="18" customHeight="1" x14ac:dyDescent="0.25">
      <c r="A40" s="195">
        <v>7</v>
      </c>
      <c r="B40" s="218">
        <v>33</v>
      </c>
      <c r="C40" s="123" t="s">
        <v>370</v>
      </c>
      <c r="D40" s="231">
        <v>39963</v>
      </c>
      <c r="E40" s="232">
        <v>49.43</v>
      </c>
      <c r="F40" s="232"/>
      <c r="G40" s="232">
        <v>49.43</v>
      </c>
      <c r="H40" s="613"/>
      <c r="I40" s="604"/>
      <c r="J40" s="199"/>
      <c r="K40" s="607"/>
      <c r="L40" s="627"/>
    </row>
    <row r="41" spans="1:14" ht="18" customHeight="1" x14ac:dyDescent="0.25">
      <c r="A41" s="203">
        <v>8</v>
      </c>
      <c r="B41" s="220">
        <v>29</v>
      </c>
      <c r="C41" s="125" t="s">
        <v>371</v>
      </c>
      <c r="D41" s="235">
        <v>39959</v>
      </c>
      <c r="E41" s="236">
        <v>25.92</v>
      </c>
      <c r="F41" s="236"/>
      <c r="G41" s="236">
        <v>25.92</v>
      </c>
      <c r="H41" s="614"/>
      <c r="I41" s="605"/>
      <c r="J41" s="208"/>
      <c r="K41" s="608"/>
      <c r="L41" s="628"/>
    </row>
    <row r="42" spans="1:14" ht="18" customHeight="1" x14ac:dyDescent="0.25">
      <c r="A42" s="223"/>
      <c r="B42" s="183" t="s">
        <v>105</v>
      </c>
      <c r="C42" s="649" t="s">
        <v>375</v>
      </c>
      <c r="D42" s="650"/>
      <c r="E42" s="650"/>
      <c r="F42" s="650"/>
      <c r="G42" s="650"/>
      <c r="H42" s="141"/>
      <c r="I42" s="225"/>
      <c r="J42" s="212"/>
      <c r="K42" s="226"/>
      <c r="L42" s="227"/>
    </row>
    <row r="43" spans="1:14" ht="18" customHeight="1" x14ac:dyDescent="0.25">
      <c r="A43" s="188">
        <v>1</v>
      </c>
      <c r="B43" s="216">
        <v>190</v>
      </c>
      <c r="C43" s="480" t="s">
        <v>186</v>
      </c>
      <c r="D43" s="237">
        <v>39274</v>
      </c>
      <c r="E43" s="192">
        <v>33.369999999999997</v>
      </c>
      <c r="F43" s="192"/>
      <c r="G43" s="192">
        <v>33.369999999999997</v>
      </c>
      <c r="H43" s="612"/>
      <c r="I43" s="603">
        <f>SUM(G43:G50)+H43-(MAX(G43:G50))</f>
        <v>384.05</v>
      </c>
      <c r="J43" s="193"/>
      <c r="K43" s="606"/>
      <c r="L43" s="623">
        <v>14</v>
      </c>
    </row>
    <row r="44" spans="1:14" ht="18" customHeight="1" x14ac:dyDescent="0.25">
      <c r="A44" s="195">
        <v>2</v>
      </c>
      <c r="B44" s="218">
        <v>102</v>
      </c>
      <c r="C44" s="137" t="s">
        <v>187</v>
      </c>
      <c r="D44" s="238">
        <v>39299</v>
      </c>
      <c r="E44" s="198" t="s">
        <v>444</v>
      </c>
      <c r="F44" s="198">
        <v>3</v>
      </c>
      <c r="G44" s="198">
        <v>80.69</v>
      </c>
      <c r="H44" s="613"/>
      <c r="I44" s="604"/>
      <c r="J44" s="199"/>
      <c r="K44" s="607"/>
      <c r="L44" s="624"/>
    </row>
    <row r="45" spans="1:14" ht="18" customHeight="1" x14ac:dyDescent="0.25">
      <c r="A45" s="195">
        <v>3</v>
      </c>
      <c r="B45" s="218">
        <v>175</v>
      </c>
      <c r="C45" s="137" t="s">
        <v>188</v>
      </c>
      <c r="D45" s="238">
        <v>39573</v>
      </c>
      <c r="E45" s="198" t="s">
        <v>445</v>
      </c>
      <c r="F45" s="198"/>
      <c r="G45" s="198">
        <v>67.28</v>
      </c>
      <c r="H45" s="613"/>
      <c r="I45" s="604"/>
      <c r="J45" s="199"/>
      <c r="K45" s="607"/>
      <c r="L45" s="624"/>
    </row>
    <row r="46" spans="1:14" ht="18" customHeight="1" x14ac:dyDescent="0.25">
      <c r="A46" s="195">
        <v>4</v>
      </c>
      <c r="B46" s="142">
        <v>103</v>
      </c>
      <c r="C46" s="137" t="s">
        <v>189</v>
      </c>
      <c r="D46" s="234">
        <v>39358</v>
      </c>
      <c r="E46" s="198">
        <v>33.33</v>
      </c>
      <c r="F46" s="198"/>
      <c r="G46" s="232">
        <v>33.33</v>
      </c>
      <c r="H46" s="613"/>
      <c r="I46" s="604"/>
      <c r="J46" s="199"/>
      <c r="K46" s="607"/>
      <c r="L46" s="624"/>
      <c r="N46" s="119">
        <f>G43+G45+G46+G47+G48+G49+G50</f>
        <v>384.05</v>
      </c>
    </row>
    <row r="47" spans="1:14" ht="18" customHeight="1" x14ac:dyDescent="0.25">
      <c r="A47" s="195">
        <v>5</v>
      </c>
      <c r="B47" s="218">
        <v>191</v>
      </c>
      <c r="C47" s="137" t="s">
        <v>190</v>
      </c>
      <c r="D47" s="238">
        <v>39571</v>
      </c>
      <c r="E47" s="198">
        <v>50.77</v>
      </c>
      <c r="F47" s="198"/>
      <c r="G47" s="198">
        <v>50.77</v>
      </c>
      <c r="H47" s="613"/>
      <c r="I47" s="604"/>
      <c r="J47" s="199"/>
      <c r="K47" s="607"/>
      <c r="L47" s="624"/>
    </row>
    <row r="48" spans="1:14" ht="18" customHeight="1" x14ac:dyDescent="0.25">
      <c r="A48" s="195">
        <v>6</v>
      </c>
      <c r="B48" s="218">
        <v>123</v>
      </c>
      <c r="C48" s="137" t="s">
        <v>191</v>
      </c>
      <c r="D48" s="238">
        <v>39499</v>
      </c>
      <c r="E48" s="198" t="s">
        <v>446</v>
      </c>
      <c r="F48" s="198"/>
      <c r="G48" s="198">
        <v>65.81</v>
      </c>
      <c r="H48" s="613"/>
      <c r="I48" s="604"/>
      <c r="J48" s="199"/>
      <c r="K48" s="607"/>
      <c r="L48" s="624"/>
    </row>
    <row r="49" spans="1:15" ht="18" customHeight="1" x14ac:dyDescent="0.25">
      <c r="A49" s="195">
        <v>7</v>
      </c>
      <c r="B49" s="239">
        <v>75</v>
      </c>
      <c r="C49" s="137" t="s">
        <v>192</v>
      </c>
      <c r="D49" s="238">
        <v>39963</v>
      </c>
      <c r="E49" s="198">
        <v>53.72</v>
      </c>
      <c r="F49" s="198"/>
      <c r="G49" s="198">
        <v>53.72</v>
      </c>
      <c r="H49" s="613"/>
      <c r="I49" s="604"/>
      <c r="J49" s="199"/>
      <c r="K49" s="607"/>
      <c r="L49" s="624"/>
    </row>
    <row r="50" spans="1:15" ht="18" customHeight="1" x14ac:dyDescent="0.25">
      <c r="A50" s="203">
        <v>8</v>
      </c>
      <c r="B50" s="220">
        <v>144</v>
      </c>
      <c r="C50" s="205" t="s">
        <v>405</v>
      </c>
      <c r="D50" s="240"/>
      <c r="E50" s="207" t="s">
        <v>447</v>
      </c>
      <c r="F50" s="207"/>
      <c r="G50" s="207">
        <v>79.77</v>
      </c>
      <c r="H50" s="614"/>
      <c r="I50" s="605"/>
      <c r="J50" s="208"/>
      <c r="K50" s="608"/>
      <c r="L50" s="625"/>
    </row>
    <row r="51" spans="1:15" s="211" customFormat="1" ht="16.95" customHeight="1" x14ac:dyDescent="0.25">
      <c r="A51" s="182"/>
      <c r="B51" s="183" t="s">
        <v>106</v>
      </c>
      <c r="C51" s="475" t="s">
        <v>304</v>
      </c>
      <c r="D51" s="184"/>
      <c r="E51" s="141"/>
      <c r="F51" s="141"/>
      <c r="G51" s="141"/>
      <c r="H51" s="141"/>
      <c r="I51" s="141"/>
      <c r="J51" s="212"/>
      <c r="K51" s="212"/>
      <c r="L51" s="241"/>
      <c r="M51" s="214"/>
      <c r="N51" s="215"/>
    </row>
    <row r="52" spans="1:15" s="211" customFormat="1" ht="18" x14ac:dyDescent="0.25">
      <c r="A52" s="188">
        <v>1</v>
      </c>
      <c r="B52" s="216">
        <v>232</v>
      </c>
      <c r="C52" s="485" t="s">
        <v>296</v>
      </c>
      <c r="D52" s="190">
        <v>39429</v>
      </c>
      <c r="E52" s="191">
        <v>24.2</v>
      </c>
      <c r="F52" s="191">
        <v>3</v>
      </c>
      <c r="G52" s="192">
        <v>27.2</v>
      </c>
      <c r="H52" s="612"/>
      <c r="I52" s="603">
        <f>SUM(G52:G59)+H52-(MAX(G52:G59))</f>
        <v>250.3</v>
      </c>
      <c r="J52" s="193"/>
      <c r="K52" s="606"/>
      <c r="L52" s="615">
        <v>4</v>
      </c>
      <c r="M52" s="214"/>
      <c r="N52" s="215"/>
    </row>
    <row r="53" spans="1:15" s="211" customFormat="1" ht="18" x14ac:dyDescent="0.25">
      <c r="A53" s="195">
        <v>2</v>
      </c>
      <c r="B53" s="218">
        <v>273</v>
      </c>
      <c r="C53" s="486" t="s">
        <v>297</v>
      </c>
      <c r="D53" s="197">
        <v>39686</v>
      </c>
      <c r="E53" s="198">
        <v>27.78</v>
      </c>
      <c r="F53" s="198">
        <v>27</v>
      </c>
      <c r="G53" s="198">
        <v>54.78</v>
      </c>
      <c r="H53" s="613"/>
      <c r="I53" s="604"/>
      <c r="J53" s="199"/>
      <c r="K53" s="607"/>
      <c r="L53" s="616"/>
      <c r="M53" s="214"/>
      <c r="N53" s="215"/>
    </row>
    <row r="54" spans="1:15" s="211" customFormat="1" ht="18" x14ac:dyDescent="0.25">
      <c r="A54" s="195">
        <v>3</v>
      </c>
      <c r="B54" s="218">
        <v>268</v>
      </c>
      <c r="C54" s="486" t="s">
        <v>298</v>
      </c>
      <c r="D54" s="197">
        <v>39494</v>
      </c>
      <c r="E54" s="198">
        <v>37.58</v>
      </c>
      <c r="F54" s="198"/>
      <c r="G54" s="198">
        <v>37.58</v>
      </c>
      <c r="H54" s="613"/>
      <c r="I54" s="604"/>
      <c r="J54" s="199"/>
      <c r="K54" s="607"/>
      <c r="L54" s="616"/>
      <c r="M54" s="214"/>
      <c r="N54" s="215"/>
    </row>
    <row r="55" spans="1:15" s="211" customFormat="1" ht="18" x14ac:dyDescent="0.25">
      <c r="A55" s="195">
        <v>4</v>
      </c>
      <c r="B55" s="218">
        <v>293</v>
      </c>
      <c r="C55" s="486" t="s">
        <v>299</v>
      </c>
      <c r="D55" s="197">
        <v>39727</v>
      </c>
      <c r="E55" s="198">
        <v>26.38</v>
      </c>
      <c r="F55" s="198"/>
      <c r="G55" s="232">
        <v>26.38</v>
      </c>
      <c r="H55" s="613"/>
      <c r="I55" s="604"/>
      <c r="J55" s="199"/>
      <c r="K55" s="607"/>
      <c r="L55" s="616"/>
      <c r="M55" s="214"/>
      <c r="N55" s="215"/>
    </row>
    <row r="56" spans="1:15" s="211" customFormat="1" ht="18" x14ac:dyDescent="0.25">
      <c r="A56" s="195">
        <v>5</v>
      </c>
      <c r="B56" s="218">
        <v>256</v>
      </c>
      <c r="C56" s="486" t="s">
        <v>300</v>
      </c>
      <c r="D56" s="197">
        <v>39854</v>
      </c>
      <c r="E56" s="198">
        <v>44.99</v>
      </c>
      <c r="F56" s="198">
        <v>15</v>
      </c>
      <c r="G56" s="198">
        <v>59.99</v>
      </c>
      <c r="H56" s="613"/>
      <c r="I56" s="604"/>
      <c r="J56" s="199"/>
      <c r="K56" s="607"/>
      <c r="L56" s="616"/>
      <c r="M56" s="214"/>
      <c r="N56" s="219">
        <f>G52+G53+G54+G55+G57+G58+G59</f>
        <v>250.3</v>
      </c>
      <c r="O56" s="201"/>
    </row>
    <row r="57" spans="1:15" s="211" customFormat="1" ht="18" x14ac:dyDescent="0.25">
      <c r="A57" s="195">
        <v>6</v>
      </c>
      <c r="B57" s="218">
        <v>227</v>
      </c>
      <c r="C57" s="486" t="s">
        <v>301</v>
      </c>
      <c r="D57" s="197">
        <v>39273</v>
      </c>
      <c r="E57" s="198">
        <v>32.46</v>
      </c>
      <c r="F57" s="198"/>
      <c r="G57" s="198">
        <v>32.46</v>
      </c>
      <c r="H57" s="613"/>
      <c r="I57" s="604"/>
      <c r="J57" s="199"/>
      <c r="K57" s="607"/>
      <c r="L57" s="616"/>
      <c r="M57" s="214"/>
      <c r="N57" s="215"/>
    </row>
    <row r="58" spans="1:15" s="211" customFormat="1" ht="18" x14ac:dyDescent="0.25">
      <c r="A58" s="195">
        <v>7</v>
      </c>
      <c r="B58" s="218">
        <v>284</v>
      </c>
      <c r="C58" s="486" t="s">
        <v>302</v>
      </c>
      <c r="D58" s="197">
        <v>39528</v>
      </c>
      <c r="E58" s="198">
        <v>31.91</v>
      </c>
      <c r="F58" s="198"/>
      <c r="G58" s="198">
        <v>31.91</v>
      </c>
      <c r="H58" s="613"/>
      <c r="I58" s="604"/>
      <c r="J58" s="199"/>
      <c r="K58" s="607"/>
      <c r="L58" s="616"/>
      <c r="M58" s="214"/>
      <c r="N58" s="215"/>
    </row>
    <row r="59" spans="1:15" s="211" customFormat="1" ht="18" x14ac:dyDescent="0.25">
      <c r="A59" s="203">
        <v>8</v>
      </c>
      <c r="B59" s="220">
        <v>263</v>
      </c>
      <c r="C59" s="487" t="s">
        <v>303</v>
      </c>
      <c r="D59" s="206"/>
      <c r="E59" s="207">
        <v>36.99</v>
      </c>
      <c r="F59" s="207">
        <v>3</v>
      </c>
      <c r="G59" s="242">
        <v>39.99</v>
      </c>
      <c r="H59" s="614"/>
      <c r="I59" s="605"/>
      <c r="J59" s="208"/>
      <c r="K59" s="608"/>
      <c r="L59" s="617"/>
      <c r="M59" s="214"/>
      <c r="N59" s="215"/>
    </row>
    <row r="60" spans="1:15" s="211" customFormat="1" ht="17.399999999999999" customHeight="1" x14ac:dyDescent="0.25">
      <c r="A60" s="182"/>
      <c r="B60" s="183" t="s">
        <v>107</v>
      </c>
      <c r="C60" s="248" t="s">
        <v>363</v>
      </c>
      <c r="D60" s="184"/>
      <c r="E60" s="141"/>
      <c r="F60" s="141"/>
      <c r="G60" s="141"/>
      <c r="H60" s="141"/>
      <c r="I60" s="141"/>
      <c r="J60" s="212"/>
      <c r="K60" s="212"/>
      <c r="L60" s="241"/>
      <c r="M60" s="214"/>
      <c r="N60" s="215"/>
    </row>
    <row r="61" spans="1:15" s="211" customFormat="1" ht="18" x14ac:dyDescent="0.25">
      <c r="A61" s="188">
        <v>1</v>
      </c>
      <c r="B61" s="216">
        <v>253</v>
      </c>
      <c r="C61" s="488" t="s">
        <v>272</v>
      </c>
      <c r="D61" s="124">
        <v>39489</v>
      </c>
      <c r="E61" s="191">
        <v>37.450000000000003</v>
      </c>
      <c r="F61" s="191"/>
      <c r="G61" s="192">
        <v>37.450000000000003</v>
      </c>
      <c r="H61" s="640"/>
      <c r="I61" s="603">
        <f>SUM(G61:G68)+H61-(MAX(G61:G68))</f>
        <v>260.97999999999996</v>
      </c>
      <c r="J61" s="193"/>
      <c r="K61" s="606"/>
      <c r="L61" s="615">
        <v>5</v>
      </c>
      <c r="M61" s="214"/>
      <c r="N61" s="215"/>
    </row>
    <row r="62" spans="1:15" s="211" customFormat="1" ht="18" x14ac:dyDescent="0.25">
      <c r="A62" s="195">
        <v>2</v>
      </c>
      <c r="B62" s="218">
        <v>202</v>
      </c>
      <c r="C62" s="489" t="s">
        <v>273</v>
      </c>
      <c r="D62" s="243">
        <v>39668</v>
      </c>
      <c r="E62" s="198">
        <v>29.63</v>
      </c>
      <c r="F62" s="198"/>
      <c r="G62" s="198">
        <v>29.63</v>
      </c>
      <c r="H62" s="641"/>
      <c r="I62" s="604"/>
      <c r="J62" s="199"/>
      <c r="K62" s="607"/>
      <c r="L62" s="616"/>
      <c r="M62" s="214"/>
      <c r="N62" s="215"/>
    </row>
    <row r="63" spans="1:15" s="211" customFormat="1" ht="18" x14ac:dyDescent="0.25">
      <c r="A63" s="195">
        <v>3</v>
      </c>
      <c r="B63" s="218">
        <v>228</v>
      </c>
      <c r="C63" s="489" t="s">
        <v>274</v>
      </c>
      <c r="D63" s="243">
        <v>39791</v>
      </c>
      <c r="E63" s="198">
        <v>24.2</v>
      </c>
      <c r="F63" s="198"/>
      <c r="G63" s="232">
        <v>24.2</v>
      </c>
      <c r="H63" s="641"/>
      <c r="I63" s="604"/>
      <c r="J63" s="199"/>
      <c r="K63" s="607"/>
      <c r="L63" s="616"/>
      <c r="M63" s="214"/>
      <c r="N63" s="219">
        <f>G61+G62+G63+G64+G66+G67+G68</f>
        <v>260.98</v>
      </c>
    </row>
    <row r="64" spans="1:15" s="211" customFormat="1" ht="18" x14ac:dyDescent="0.25">
      <c r="A64" s="195">
        <v>4</v>
      </c>
      <c r="B64" s="218">
        <v>210</v>
      </c>
      <c r="C64" s="489" t="s">
        <v>275</v>
      </c>
      <c r="D64" s="243">
        <v>39617</v>
      </c>
      <c r="E64" s="198">
        <v>30.05</v>
      </c>
      <c r="F64" s="198"/>
      <c r="G64" s="198">
        <v>30.05</v>
      </c>
      <c r="H64" s="641"/>
      <c r="I64" s="604"/>
      <c r="J64" s="199"/>
      <c r="K64" s="607"/>
      <c r="L64" s="616"/>
      <c r="M64" s="214"/>
      <c r="N64" s="215"/>
    </row>
    <row r="65" spans="1:15" s="211" customFormat="1" ht="18" x14ac:dyDescent="0.25">
      <c r="A65" s="195">
        <v>5</v>
      </c>
      <c r="B65" s="117">
        <v>204</v>
      </c>
      <c r="C65" s="489" t="s">
        <v>276</v>
      </c>
      <c r="D65" s="243">
        <v>39725</v>
      </c>
      <c r="E65" s="198" t="s">
        <v>490</v>
      </c>
      <c r="F65" s="198"/>
      <c r="G65" s="198">
        <v>93.51</v>
      </c>
      <c r="H65" s="641"/>
      <c r="I65" s="604"/>
      <c r="J65" s="199"/>
      <c r="K65" s="607"/>
      <c r="L65" s="616"/>
      <c r="M65" s="214"/>
      <c r="N65" s="219"/>
      <c r="O65" s="201"/>
    </row>
    <row r="66" spans="1:15" s="211" customFormat="1" ht="18" x14ac:dyDescent="0.25">
      <c r="A66" s="195">
        <v>6</v>
      </c>
      <c r="B66" s="244">
        <v>206</v>
      </c>
      <c r="C66" s="489" t="s">
        <v>277</v>
      </c>
      <c r="D66" s="245">
        <v>39703</v>
      </c>
      <c r="E66" s="198">
        <v>41.31</v>
      </c>
      <c r="F66" s="198"/>
      <c r="G66" s="198">
        <v>41.31</v>
      </c>
      <c r="H66" s="641"/>
      <c r="I66" s="604"/>
      <c r="J66" s="199"/>
      <c r="K66" s="607"/>
      <c r="L66" s="616"/>
      <c r="M66" s="214"/>
      <c r="N66" s="215"/>
    </row>
    <row r="67" spans="1:15" s="211" customFormat="1" ht="18" x14ac:dyDescent="0.25">
      <c r="A67" s="195">
        <v>7</v>
      </c>
      <c r="B67" s="218">
        <v>223</v>
      </c>
      <c r="C67" s="489" t="s">
        <v>278</v>
      </c>
      <c r="D67" s="243">
        <v>39701</v>
      </c>
      <c r="E67" s="198">
        <v>49.21</v>
      </c>
      <c r="F67" s="198"/>
      <c r="G67" s="198">
        <v>49.21</v>
      </c>
      <c r="H67" s="641"/>
      <c r="I67" s="604"/>
      <c r="J67" s="199"/>
      <c r="K67" s="607"/>
      <c r="L67" s="616"/>
      <c r="M67" s="214"/>
      <c r="N67" s="215"/>
    </row>
    <row r="68" spans="1:15" s="211" customFormat="1" ht="18" x14ac:dyDescent="0.25">
      <c r="A68" s="203">
        <v>8</v>
      </c>
      <c r="B68" s="220">
        <v>234</v>
      </c>
      <c r="C68" s="246" t="s">
        <v>442</v>
      </c>
      <c r="D68" s="247">
        <v>39439</v>
      </c>
      <c r="E68" s="207">
        <v>49.13</v>
      </c>
      <c r="F68" s="207"/>
      <c r="G68" s="242">
        <v>49.13</v>
      </c>
      <c r="H68" s="642"/>
      <c r="I68" s="605"/>
      <c r="J68" s="208"/>
      <c r="K68" s="608"/>
      <c r="L68" s="617"/>
      <c r="M68" s="214"/>
      <c r="N68" s="215"/>
    </row>
    <row r="69" spans="1:15" s="211" customFormat="1" ht="18" customHeight="1" x14ac:dyDescent="0.25">
      <c r="A69" s="182"/>
      <c r="B69" s="183" t="s">
        <v>108</v>
      </c>
      <c r="C69" s="248" t="s">
        <v>353</v>
      </c>
      <c r="D69" s="184"/>
      <c r="E69" s="141"/>
      <c r="F69" s="141"/>
      <c r="G69" s="141"/>
      <c r="H69" s="141"/>
      <c r="I69" s="141"/>
      <c r="J69" s="212"/>
      <c r="K69" s="212"/>
      <c r="L69" s="241"/>
      <c r="M69" s="214"/>
      <c r="N69" s="215"/>
    </row>
    <row r="70" spans="1:15" s="211" customFormat="1" ht="18" x14ac:dyDescent="0.25">
      <c r="A70" s="188">
        <v>1</v>
      </c>
      <c r="B70" s="216">
        <v>331</v>
      </c>
      <c r="C70" s="485" t="s">
        <v>345</v>
      </c>
      <c r="D70" s="249">
        <v>39450</v>
      </c>
      <c r="E70" s="191">
        <v>31.74</v>
      </c>
      <c r="F70" s="191"/>
      <c r="G70" s="192">
        <v>31.74</v>
      </c>
      <c r="H70" s="612"/>
      <c r="I70" s="603">
        <f>SUM(G70:G77)+H70-(MAX(G70:G77))</f>
        <v>234.65</v>
      </c>
      <c r="J70" s="193"/>
      <c r="K70" s="606">
        <v>3.5069444444444445E-3</v>
      </c>
      <c r="L70" s="629">
        <v>2</v>
      </c>
      <c r="M70" s="214"/>
      <c r="N70" s="215"/>
    </row>
    <row r="71" spans="1:15" s="211" customFormat="1" ht="18" x14ac:dyDescent="0.25">
      <c r="A71" s="195">
        <v>2</v>
      </c>
      <c r="B71" s="218">
        <v>366</v>
      </c>
      <c r="C71" s="486" t="s">
        <v>346</v>
      </c>
      <c r="D71" s="250">
        <v>39721</v>
      </c>
      <c r="E71" s="198">
        <v>29.84</v>
      </c>
      <c r="F71" s="198"/>
      <c r="G71" s="198">
        <v>29.84</v>
      </c>
      <c r="H71" s="613"/>
      <c r="I71" s="604"/>
      <c r="J71" s="199"/>
      <c r="K71" s="607"/>
      <c r="L71" s="630"/>
      <c r="M71" s="214"/>
      <c r="N71" s="215"/>
    </row>
    <row r="72" spans="1:15" s="211" customFormat="1" ht="18" x14ac:dyDescent="0.25">
      <c r="A72" s="195">
        <v>3</v>
      </c>
      <c r="B72" s="218">
        <v>311</v>
      </c>
      <c r="C72" s="486" t="s">
        <v>347</v>
      </c>
      <c r="D72" s="250">
        <v>39888</v>
      </c>
      <c r="E72" s="198">
        <v>33.94</v>
      </c>
      <c r="F72" s="198"/>
      <c r="G72" s="198">
        <v>33.94</v>
      </c>
      <c r="H72" s="613"/>
      <c r="I72" s="604"/>
      <c r="J72" s="199"/>
      <c r="K72" s="607"/>
      <c r="L72" s="630"/>
      <c r="M72" s="214"/>
      <c r="N72" s="215"/>
    </row>
    <row r="73" spans="1:15" s="211" customFormat="1" ht="18" x14ac:dyDescent="0.25">
      <c r="A73" s="195">
        <v>4</v>
      </c>
      <c r="B73" s="218">
        <v>330</v>
      </c>
      <c r="C73" s="486" t="s">
        <v>348</v>
      </c>
      <c r="D73" s="250">
        <v>39946</v>
      </c>
      <c r="E73" s="198">
        <v>32.729999999999997</v>
      </c>
      <c r="F73" s="198"/>
      <c r="G73" s="198">
        <v>32.729999999999997</v>
      </c>
      <c r="H73" s="613"/>
      <c r="I73" s="604"/>
      <c r="J73" s="199"/>
      <c r="K73" s="607"/>
      <c r="L73" s="630"/>
      <c r="M73" s="214"/>
      <c r="N73" s="219">
        <f>G70+G71+G72+G73+G76+G77+G74</f>
        <v>234.65</v>
      </c>
      <c r="O73" s="201"/>
    </row>
    <row r="74" spans="1:15" s="211" customFormat="1" ht="18" x14ac:dyDescent="0.25">
      <c r="A74" s="195">
        <v>5</v>
      </c>
      <c r="B74" s="218">
        <v>325</v>
      </c>
      <c r="C74" s="486" t="s">
        <v>349</v>
      </c>
      <c r="D74" s="250">
        <v>39964</v>
      </c>
      <c r="E74" s="198">
        <v>31.81</v>
      </c>
      <c r="F74" s="198"/>
      <c r="G74" s="198">
        <v>31.81</v>
      </c>
      <c r="H74" s="613"/>
      <c r="I74" s="604"/>
      <c r="J74" s="199"/>
      <c r="K74" s="607"/>
      <c r="L74" s="630"/>
      <c r="M74" s="214"/>
      <c r="N74" s="215"/>
    </row>
    <row r="75" spans="1:15" s="211" customFormat="1" ht="18" x14ac:dyDescent="0.25">
      <c r="A75" s="195">
        <v>6</v>
      </c>
      <c r="B75" s="218">
        <v>308</v>
      </c>
      <c r="C75" s="486" t="s">
        <v>350</v>
      </c>
      <c r="D75" s="250">
        <v>39952</v>
      </c>
      <c r="E75" s="198">
        <v>51.66</v>
      </c>
      <c r="F75" s="198">
        <v>9</v>
      </c>
      <c r="G75" s="198">
        <v>60.66</v>
      </c>
      <c r="H75" s="613"/>
      <c r="I75" s="604"/>
      <c r="J75" s="199"/>
      <c r="K75" s="607"/>
      <c r="L75" s="630"/>
      <c r="M75" s="214"/>
      <c r="N75" s="215"/>
    </row>
    <row r="76" spans="1:15" s="211" customFormat="1" ht="18" x14ac:dyDescent="0.3">
      <c r="A76" s="195">
        <v>7</v>
      </c>
      <c r="B76" s="218">
        <v>398</v>
      </c>
      <c r="C76" s="486" t="s">
        <v>351</v>
      </c>
      <c r="D76" s="250">
        <v>40134</v>
      </c>
      <c r="E76" s="198">
        <v>40.159999999999997</v>
      </c>
      <c r="F76" s="198">
        <v>3</v>
      </c>
      <c r="G76" s="198">
        <v>43.16</v>
      </c>
      <c r="H76" s="613"/>
      <c r="I76" s="604"/>
      <c r="J76" s="199"/>
      <c r="K76" s="607"/>
      <c r="L76" s="630"/>
      <c r="M76" s="214"/>
      <c r="N76" s="215"/>
      <c r="O76" s="251"/>
    </row>
    <row r="77" spans="1:15" s="211" customFormat="1" ht="18" x14ac:dyDescent="0.25">
      <c r="A77" s="203">
        <v>8</v>
      </c>
      <c r="B77" s="220">
        <v>344</v>
      </c>
      <c r="C77" s="487" t="s">
        <v>352</v>
      </c>
      <c r="D77" s="252">
        <v>40173</v>
      </c>
      <c r="E77" s="207">
        <v>31.43</v>
      </c>
      <c r="F77" s="207"/>
      <c r="G77" s="313">
        <v>31.43</v>
      </c>
      <c r="H77" s="614"/>
      <c r="I77" s="605"/>
      <c r="J77" s="208"/>
      <c r="K77" s="608"/>
      <c r="L77" s="631"/>
      <c r="M77" s="214"/>
      <c r="N77" s="215"/>
    </row>
    <row r="78" spans="1:15" s="211" customFormat="1" ht="16.95" customHeight="1" x14ac:dyDescent="0.25">
      <c r="A78" s="182"/>
      <c r="B78" s="183" t="s">
        <v>109</v>
      </c>
      <c r="C78" s="475" t="s">
        <v>100</v>
      </c>
      <c r="D78" s="184"/>
      <c r="E78" s="141"/>
      <c r="F78" s="141"/>
      <c r="G78" s="141"/>
      <c r="H78" s="141"/>
      <c r="I78" s="141"/>
      <c r="J78" s="212"/>
      <c r="K78" s="212"/>
      <c r="L78" s="213"/>
      <c r="M78" s="214"/>
      <c r="N78" s="215"/>
    </row>
    <row r="79" spans="1:15" ht="18" x14ac:dyDescent="0.25">
      <c r="A79" s="188">
        <v>1</v>
      </c>
      <c r="B79" s="216">
        <v>238</v>
      </c>
      <c r="C79" s="482" t="s">
        <v>223</v>
      </c>
      <c r="D79" s="127">
        <v>40016</v>
      </c>
      <c r="E79" s="191">
        <v>44.51</v>
      </c>
      <c r="F79" s="191">
        <v>5</v>
      </c>
      <c r="G79" s="192">
        <v>49.51</v>
      </c>
      <c r="H79" s="612"/>
      <c r="I79" s="603">
        <f>SUM(G79:G86)+H79-(MAX(G79:G86))</f>
        <v>296.85000000000002</v>
      </c>
      <c r="J79" s="193"/>
      <c r="K79" s="606">
        <v>4.8148148148148152E-3</v>
      </c>
      <c r="L79" s="615">
        <v>6</v>
      </c>
    </row>
    <row r="80" spans="1:15" ht="18" x14ac:dyDescent="0.25">
      <c r="A80" s="195">
        <v>2</v>
      </c>
      <c r="B80" s="218">
        <v>216</v>
      </c>
      <c r="C80" s="136" t="s">
        <v>230</v>
      </c>
      <c r="D80" s="253">
        <v>39570</v>
      </c>
      <c r="E80" s="198">
        <v>40.14</v>
      </c>
      <c r="F80" s="198">
        <v>5</v>
      </c>
      <c r="G80" s="198">
        <v>45.14</v>
      </c>
      <c r="H80" s="613"/>
      <c r="I80" s="604"/>
      <c r="J80" s="199"/>
      <c r="K80" s="607"/>
      <c r="L80" s="616"/>
    </row>
    <row r="81" spans="1:18" ht="18" x14ac:dyDescent="0.25">
      <c r="A81" s="195">
        <v>3</v>
      </c>
      <c r="B81" s="218">
        <v>201</v>
      </c>
      <c r="C81" s="136" t="s">
        <v>224</v>
      </c>
      <c r="D81" s="253">
        <v>39937</v>
      </c>
      <c r="E81" s="198">
        <v>35.01</v>
      </c>
      <c r="F81" s="198"/>
      <c r="G81" s="232">
        <v>35.01</v>
      </c>
      <c r="H81" s="613"/>
      <c r="I81" s="604"/>
      <c r="J81" s="199"/>
      <c r="K81" s="607"/>
      <c r="L81" s="616"/>
    </row>
    <row r="82" spans="1:18" ht="18" x14ac:dyDescent="0.25">
      <c r="A82" s="195">
        <v>4</v>
      </c>
      <c r="B82" s="218">
        <v>292</v>
      </c>
      <c r="C82" s="136" t="s">
        <v>225</v>
      </c>
      <c r="D82" s="253">
        <v>39762</v>
      </c>
      <c r="E82" s="198">
        <v>36.380000000000003</v>
      </c>
      <c r="F82" s="198"/>
      <c r="G82" s="198">
        <v>36.380000000000003</v>
      </c>
      <c r="H82" s="613"/>
      <c r="I82" s="604"/>
      <c r="J82" s="199"/>
      <c r="K82" s="607"/>
      <c r="L82" s="616"/>
    </row>
    <row r="83" spans="1:18" ht="18" x14ac:dyDescent="0.25">
      <c r="A83" s="195">
        <v>5</v>
      </c>
      <c r="B83" s="218">
        <v>290</v>
      </c>
      <c r="C83" s="136" t="s">
        <v>226</v>
      </c>
      <c r="D83" s="253">
        <v>39812</v>
      </c>
      <c r="E83" s="198">
        <v>34.11</v>
      </c>
      <c r="F83" s="198">
        <v>6</v>
      </c>
      <c r="G83" s="198">
        <v>40.11</v>
      </c>
      <c r="H83" s="613"/>
      <c r="I83" s="604"/>
      <c r="J83" s="199"/>
      <c r="K83" s="607"/>
      <c r="L83" s="616"/>
      <c r="N83" s="219">
        <f>G79+G80+G81+G82+G83+G86+G84</f>
        <v>296.84999999999997</v>
      </c>
      <c r="O83" s="201"/>
      <c r="R83" s="201" t="e">
        <f>G79+G80+G81+G82+G83+G85+#REF!</f>
        <v>#REF!</v>
      </c>
    </row>
    <row r="84" spans="1:18" ht="18" x14ac:dyDescent="0.25">
      <c r="A84" s="195">
        <v>6</v>
      </c>
      <c r="B84" s="218">
        <v>286</v>
      </c>
      <c r="C84" s="136" t="s">
        <v>227</v>
      </c>
      <c r="D84" s="253">
        <v>39819</v>
      </c>
      <c r="E84" s="198">
        <v>30.92</v>
      </c>
      <c r="F84" s="198">
        <v>15</v>
      </c>
      <c r="G84" s="198">
        <v>45.92</v>
      </c>
      <c r="H84" s="613"/>
      <c r="I84" s="604"/>
      <c r="J84" s="199"/>
      <c r="K84" s="607"/>
      <c r="L84" s="616"/>
    </row>
    <row r="85" spans="1:18" ht="18" x14ac:dyDescent="0.25">
      <c r="A85" s="195">
        <v>7</v>
      </c>
      <c r="B85" s="218">
        <v>212</v>
      </c>
      <c r="C85" s="136" t="s">
        <v>229</v>
      </c>
      <c r="D85" s="253">
        <v>39716</v>
      </c>
      <c r="E85" s="198">
        <v>43.5</v>
      </c>
      <c r="F85" s="198">
        <v>27</v>
      </c>
      <c r="G85" s="198">
        <v>70.5</v>
      </c>
      <c r="H85" s="613"/>
      <c r="I85" s="604"/>
      <c r="J85" s="199"/>
      <c r="K85" s="607"/>
      <c r="L85" s="616"/>
    </row>
    <row r="86" spans="1:18" ht="18" x14ac:dyDescent="0.25">
      <c r="A86" s="203">
        <v>8</v>
      </c>
      <c r="B86" s="220">
        <v>294</v>
      </c>
      <c r="C86" s="221" t="s">
        <v>228</v>
      </c>
      <c r="D86" s="254"/>
      <c r="E86" s="207">
        <v>39.78</v>
      </c>
      <c r="F86" s="207">
        <v>5</v>
      </c>
      <c r="G86" s="207">
        <v>44.78</v>
      </c>
      <c r="H86" s="614"/>
      <c r="I86" s="605"/>
      <c r="J86" s="208"/>
      <c r="K86" s="608"/>
      <c r="L86" s="617"/>
    </row>
    <row r="87" spans="1:18" ht="18.600000000000001" customHeight="1" x14ac:dyDescent="0.25">
      <c r="A87" s="182"/>
      <c r="B87" s="183" t="s">
        <v>110</v>
      </c>
      <c r="C87" s="475" t="s">
        <v>134</v>
      </c>
      <c r="D87" s="184"/>
      <c r="E87" s="141"/>
      <c r="F87" s="141"/>
      <c r="G87" s="141"/>
      <c r="H87" s="141"/>
      <c r="I87" s="141"/>
      <c r="J87" s="212"/>
      <c r="K87" s="212"/>
      <c r="L87" s="241"/>
    </row>
    <row r="88" spans="1:18" ht="18" x14ac:dyDescent="0.25">
      <c r="A88" s="188">
        <v>1</v>
      </c>
      <c r="B88" s="216">
        <v>301</v>
      </c>
      <c r="C88" s="482" t="s">
        <v>313</v>
      </c>
      <c r="D88" s="130">
        <v>40059</v>
      </c>
      <c r="E88" s="255">
        <v>48.1</v>
      </c>
      <c r="F88" s="255"/>
      <c r="G88" s="230">
        <v>48.1</v>
      </c>
      <c r="H88" s="612"/>
      <c r="I88" s="603">
        <f>SUM(G88:G95)+H88-(MAX(G88:G95))</f>
        <v>619.52</v>
      </c>
      <c r="J88" s="193"/>
      <c r="K88" s="606">
        <v>2.9861111111111113E-3</v>
      </c>
      <c r="L88" s="615">
        <v>26</v>
      </c>
    </row>
    <row r="89" spans="1:18" ht="18" x14ac:dyDescent="0.25">
      <c r="A89" s="195">
        <v>2</v>
      </c>
      <c r="B89" s="218">
        <v>374</v>
      </c>
      <c r="C89" s="136" t="s">
        <v>314</v>
      </c>
      <c r="D89" s="256">
        <v>39983</v>
      </c>
      <c r="E89" s="232" t="s">
        <v>491</v>
      </c>
      <c r="F89" s="232"/>
      <c r="G89" s="232">
        <v>60.2</v>
      </c>
      <c r="H89" s="613"/>
      <c r="I89" s="604"/>
      <c r="J89" s="199"/>
      <c r="K89" s="607"/>
      <c r="L89" s="616"/>
    </row>
    <row r="90" spans="1:18" ht="18" x14ac:dyDescent="0.25">
      <c r="A90" s="195">
        <v>3</v>
      </c>
      <c r="B90" s="218">
        <v>352</v>
      </c>
      <c r="C90" s="486" t="s">
        <v>315</v>
      </c>
      <c r="D90" s="256">
        <v>40058</v>
      </c>
      <c r="E90" s="232" t="s">
        <v>500</v>
      </c>
      <c r="F90" s="232"/>
      <c r="G90" s="232">
        <v>147.07</v>
      </c>
      <c r="H90" s="613"/>
      <c r="I90" s="604"/>
      <c r="J90" s="199"/>
      <c r="K90" s="607"/>
      <c r="L90" s="616"/>
    </row>
    <row r="91" spans="1:18" ht="18" x14ac:dyDescent="0.25">
      <c r="A91" s="195">
        <v>4</v>
      </c>
      <c r="B91" s="218">
        <v>382</v>
      </c>
      <c r="C91" s="486" t="s">
        <v>316</v>
      </c>
      <c r="D91" s="256">
        <v>39969</v>
      </c>
      <c r="E91" s="232" t="s">
        <v>492</v>
      </c>
      <c r="F91" s="232">
        <v>42</v>
      </c>
      <c r="G91" s="232">
        <v>145.6</v>
      </c>
      <c r="H91" s="613"/>
      <c r="I91" s="604"/>
      <c r="J91" s="199"/>
      <c r="K91" s="607"/>
      <c r="L91" s="616"/>
    </row>
    <row r="92" spans="1:18" ht="18" x14ac:dyDescent="0.25">
      <c r="A92" s="195">
        <v>5</v>
      </c>
      <c r="B92" s="218">
        <v>378</v>
      </c>
      <c r="C92" s="486" t="s">
        <v>317</v>
      </c>
      <c r="D92" s="256">
        <v>40224</v>
      </c>
      <c r="E92" s="232" t="s">
        <v>493</v>
      </c>
      <c r="F92" s="232">
        <v>42</v>
      </c>
      <c r="G92" s="232">
        <v>116.62</v>
      </c>
      <c r="H92" s="613"/>
      <c r="I92" s="604"/>
      <c r="J92" s="199"/>
      <c r="K92" s="607"/>
      <c r="L92" s="616"/>
      <c r="N92" s="119">
        <f>G88+G89+G91+G92+G93+G94+G95</f>
        <v>619.5200000000001</v>
      </c>
      <c r="O92" s="201"/>
    </row>
    <row r="93" spans="1:18" ht="18" x14ac:dyDescent="0.25">
      <c r="A93" s="195">
        <v>6</v>
      </c>
      <c r="B93" s="218">
        <v>335</v>
      </c>
      <c r="C93" s="486" t="s">
        <v>318</v>
      </c>
      <c r="D93" s="256">
        <v>39877</v>
      </c>
      <c r="E93" s="232" t="s">
        <v>494</v>
      </c>
      <c r="F93" s="232">
        <v>15</v>
      </c>
      <c r="G93" s="232">
        <v>82.67</v>
      </c>
      <c r="H93" s="613"/>
      <c r="I93" s="604"/>
      <c r="J93" s="199"/>
      <c r="K93" s="607"/>
      <c r="L93" s="616"/>
    </row>
    <row r="94" spans="1:18" ht="18" x14ac:dyDescent="0.25">
      <c r="A94" s="195">
        <v>7</v>
      </c>
      <c r="B94" s="218">
        <v>359</v>
      </c>
      <c r="C94" s="486" t="s">
        <v>319</v>
      </c>
      <c r="D94" s="256">
        <v>39977</v>
      </c>
      <c r="E94" s="232" t="s">
        <v>495</v>
      </c>
      <c r="F94" s="232">
        <v>33</v>
      </c>
      <c r="G94" s="232">
        <v>110.51</v>
      </c>
      <c r="H94" s="613"/>
      <c r="I94" s="604"/>
      <c r="J94" s="199"/>
      <c r="K94" s="607"/>
      <c r="L94" s="616"/>
    </row>
    <row r="95" spans="1:18" ht="18" x14ac:dyDescent="0.25">
      <c r="A95" s="203">
        <v>8</v>
      </c>
      <c r="B95" s="257">
        <v>244</v>
      </c>
      <c r="C95" s="487" t="s">
        <v>320</v>
      </c>
      <c r="D95" s="258">
        <v>40235</v>
      </c>
      <c r="E95" s="259">
        <v>52.82</v>
      </c>
      <c r="F95" s="259">
        <v>3</v>
      </c>
      <c r="G95" s="236">
        <v>55.82</v>
      </c>
      <c r="H95" s="614"/>
      <c r="I95" s="605"/>
      <c r="J95" s="208"/>
      <c r="K95" s="608"/>
      <c r="L95" s="617"/>
    </row>
    <row r="96" spans="1:18" ht="17.399999999999999" customHeight="1" x14ac:dyDescent="0.25">
      <c r="A96" s="182"/>
      <c r="B96" s="183" t="s">
        <v>111</v>
      </c>
      <c r="C96" s="475" t="s">
        <v>101</v>
      </c>
      <c r="D96" s="184"/>
      <c r="E96" s="141"/>
      <c r="F96" s="141"/>
      <c r="G96" s="141"/>
      <c r="H96" s="141"/>
      <c r="I96" s="141"/>
      <c r="J96" s="212"/>
      <c r="K96" s="212"/>
      <c r="L96" s="241"/>
    </row>
    <row r="97" spans="1:15" ht="18" x14ac:dyDescent="0.25">
      <c r="A97" s="188">
        <v>1</v>
      </c>
      <c r="B97" s="216">
        <v>295</v>
      </c>
      <c r="C97" s="480" t="s">
        <v>215</v>
      </c>
      <c r="D97" s="260">
        <v>39870</v>
      </c>
      <c r="E97" s="255">
        <v>38.909999999999997</v>
      </c>
      <c r="F97" s="255"/>
      <c r="G97" s="230">
        <v>38.909999999999997</v>
      </c>
      <c r="H97" s="612"/>
      <c r="I97" s="603">
        <f>SUM(G97:G104)+H97-(MAX(G97:G104))</f>
        <v>414.25000000000006</v>
      </c>
      <c r="J97" s="193"/>
      <c r="K97" s="606">
        <v>3.5879629629629629E-3</v>
      </c>
      <c r="L97" s="615">
        <v>16</v>
      </c>
    </row>
    <row r="98" spans="1:15" ht="18" x14ac:dyDescent="0.25">
      <c r="A98" s="195">
        <v>2</v>
      </c>
      <c r="B98" s="218">
        <v>252</v>
      </c>
      <c r="C98" s="137" t="s">
        <v>216</v>
      </c>
      <c r="D98" s="261">
        <v>39428</v>
      </c>
      <c r="E98" s="232" t="s">
        <v>487</v>
      </c>
      <c r="F98" s="232"/>
      <c r="G98" s="232">
        <v>77.73</v>
      </c>
      <c r="H98" s="613"/>
      <c r="I98" s="604"/>
      <c r="J98" s="199"/>
      <c r="K98" s="607"/>
      <c r="L98" s="616"/>
    </row>
    <row r="99" spans="1:15" ht="18" x14ac:dyDescent="0.25">
      <c r="A99" s="195">
        <v>3</v>
      </c>
      <c r="B99" s="218">
        <v>395</v>
      </c>
      <c r="C99" s="137" t="s">
        <v>217</v>
      </c>
      <c r="D99" s="261">
        <v>39677</v>
      </c>
      <c r="E99" s="232">
        <v>47.46</v>
      </c>
      <c r="F99" s="232">
        <v>18</v>
      </c>
      <c r="G99" s="232">
        <v>64.459999999999994</v>
      </c>
      <c r="H99" s="613"/>
      <c r="I99" s="604"/>
      <c r="J99" s="199"/>
      <c r="K99" s="607"/>
      <c r="L99" s="616"/>
    </row>
    <row r="100" spans="1:15" ht="18" x14ac:dyDescent="0.25">
      <c r="A100" s="195">
        <v>4</v>
      </c>
      <c r="B100" s="218">
        <v>349</v>
      </c>
      <c r="C100" s="137" t="s">
        <v>218</v>
      </c>
      <c r="D100" s="261">
        <v>39669</v>
      </c>
      <c r="E100" s="232" t="s">
        <v>488</v>
      </c>
      <c r="F100" s="232"/>
      <c r="G100" s="232">
        <v>84.84</v>
      </c>
      <c r="H100" s="613"/>
      <c r="I100" s="604"/>
      <c r="J100" s="199"/>
      <c r="K100" s="607"/>
      <c r="L100" s="616"/>
    </row>
    <row r="101" spans="1:15" ht="18" x14ac:dyDescent="0.25">
      <c r="A101" s="195">
        <v>5</v>
      </c>
      <c r="B101" s="218">
        <v>358</v>
      </c>
      <c r="C101" s="137" t="s">
        <v>219</v>
      </c>
      <c r="D101" s="261">
        <v>39900</v>
      </c>
      <c r="E101" s="232" t="s">
        <v>489</v>
      </c>
      <c r="F101" s="232">
        <v>18</v>
      </c>
      <c r="G101" s="232">
        <v>128.44</v>
      </c>
      <c r="H101" s="613"/>
      <c r="I101" s="604"/>
      <c r="J101" s="199"/>
      <c r="K101" s="607"/>
      <c r="L101" s="616"/>
      <c r="N101" s="119">
        <f>G97+G98+G99+G100+G102+G103+G104</f>
        <v>414.25</v>
      </c>
      <c r="O101" s="201"/>
    </row>
    <row r="102" spans="1:15" ht="18" x14ac:dyDescent="0.25">
      <c r="A102" s="195">
        <v>6</v>
      </c>
      <c r="B102" s="218">
        <v>381</v>
      </c>
      <c r="C102" s="137" t="s">
        <v>220</v>
      </c>
      <c r="D102" s="261">
        <v>40270</v>
      </c>
      <c r="E102" s="232">
        <v>44.93</v>
      </c>
      <c r="F102" s="232"/>
      <c r="G102" s="232">
        <v>44.93</v>
      </c>
      <c r="H102" s="613"/>
      <c r="I102" s="604"/>
      <c r="J102" s="199"/>
      <c r="K102" s="607"/>
      <c r="L102" s="616"/>
    </row>
    <row r="103" spans="1:15" ht="18" x14ac:dyDescent="0.25">
      <c r="A103" s="195">
        <v>7</v>
      </c>
      <c r="B103" s="218">
        <v>305</v>
      </c>
      <c r="C103" s="137" t="s">
        <v>221</v>
      </c>
      <c r="D103" s="261">
        <v>39611</v>
      </c>
      <c r="E103" s="232">
        <v>41.25</v>
      </c>
      <c r="F103" s="232"/>
      <c r="G103" s="232">
        <v>41.25</v>
      </c>
      <c r="H103" s="613"/>
      <c r="I103" s="604"/>
      <c r="J103" s="199"/>
      <c r="K103" s="607"/>
      <c r="L103" s="616"/>
    </row>
    <row r="104" spans="1:15" ht="18" x14ac:dyDescent="0.25">
      <c r="A104" s="203">
        <v>8</v>
      </c>
      <c r="B104" s="220">
        <v>369</v>
      </c>
      <c r="C104" s="205" t="s">
        <v>222</v>
      </c>
      <c r="D104" s="262">
        <v>39495</v>
      </c>
      <c r="E104" s="259">
        <v>35.130000000000003</v>
      </c>
      <c r="F104" s="259">
        <v>27</v>
      </c>
      <c r="G104" s="236">
        <v>62.13</v>
      </c>
      <c r="H104" s="614"/>
      <c r="I104" s="605"/>
      <c r="J104" s="208"/>
      <c r="K104" s="608"/>
      <c r="L104" s="617"/>
    </row>
    <row r="105" spans="1:15" ht="21" x14ac:dyDescent="0.25">
      <c r="A105" s="182"/>
      <c r="B105" s="183" t="s">
        <v>112</v>
      </c>
      <c r="C105" s="475" t="s">
        <v>135</v>
      </c>
      <c r="D105" s="184"/>
      <c r="E105" s="141"/>
      <c r="F105" s="141"/>
      <c r="G105" s="141"/>
      <c r="H105" s="141"/>
      <c r="I105" s="141"/>
      <c r="J105" s="212"/>
      <c r="K105" s="212"/>
      <c r="L105" s="241"/>
    </row>
    <row r="106" spans="1:15" ht="18" x14ac:dyDescent="0.25">
      <c r="A106" s="188">
        <v>1</v>
      </c>
      <c r="B106" s="216">
        <v>356</v>
      </c>
      <c r="C106" s="480" t="s">
        <v>379</v>
      </c>
      <c r="D106" s="260">
        <v>39870</v>
      </c>
      <c r="E106" s="255">
        <v>54.02</v>
      </c>
      <c r="F106" s="255">
        <v>3</v>
      </c>
      <c r="G106" s="230">
        <v>57.02</v>
      </c>
      <c r="H106" s="612"/>
      <c r="I106" s="603">
        <f>SUM(G106:G113)+H106-(MAX(G106:G113))</f>
        <v>525.41</v>
      </c>
      <c r="J106" s="193"/>
      <c r="K106" s="606">
        <v>3.5879629629629629E-3</v>
      </c>
      <c r="L106" s="615">
        <v>23</v>
      </c>
    </row>
    <row r="107" spans="1:15" ht="18" x14ac:dyDescent="0.25">
      <c r="A107" s="195">
        <v>2</v>
      </c>
      <c r="B107" s="218">
        <v>326</v>
      </c>
      <c r="C107" s="137" t="s">
        <v>380</v>
      </c>
      <c r="D107" s="261">
        <v>39428</v>
      </c>
      <c r="E107" s="232">
        <v>40.36</v>
      </c>
      <c r="F107" s="232"/>
      <c r="G107" s="232">
        <v>40.36</v>
      </c>
      <c r="H107" s="613"/>
      <c r="I107" s="604"/>
      <c r="J107" s="199"/>
      <c r="K107" s="607"/>
      <c r="L107" s="616"/>
    </row>
    <row r="108" spans="1:15" ht="18" x14ac:dyDescent="0.25">
      <c r="A108" s="195">
        <v>3</v>
      </c>
      <c r="B108" s="218">
        <v>312</v>
      </c>
      <c r="C108" s="137" t="s">
        <v>381</v>
      </c>
      <c r="D108" s="261">
        <v>39677</v>
      </c>
      <c r="E108" s="232">
        <v>57.04</v>
      </c>
      <c r="F108" s="232">
        <v>6</v>
      </c>
      <c r="G108" s="232">
        <v>63.04</v>
      </c>
      <c r="H108" s="613"/>
      <c r="I108" s="604"/>
      <c r="J108" s="199"/>
      <c r="K108" s="607"/>
      <c r="L108" s="616"/>
    </row>
    <row r="109" spans="1:15" ht="18" x14ac:dyDescent="0.25">
      <c r="A109" s="195">
        <v>4</v>
      </c>
      <c r="B109" s="218">
        <v>343</v>
      </c>
      <c r="C109" s="137" t="s">
        <v>382</v>
      </c>
      <c r="D109" s="261">
        <v>39669</v>
      </c>
      <c r="E109" s="232" t="s">
        <v>461</v>
      </c>
      <c r="F109" s="232">
        <v>54</v>
      </c>
      <c r="G109" s="232">
        <v>120.02</v>
      </c>
      <c r="H109" s="613"/>
      <c r="I109" s="604"/>
      <c r="J109" s="199"/>
      <c r="K109" s="607"/>
      <c r="L109" s="616"/>
      <c r="N109" s="119">
        <f>G106+G107+G108+G109+G110+G111+G113</f>
        <v>525.41</v>
      </c>
    </row>
    <row r="110" spans="1:15" ht="18" x14ac:dyDescent="0.25">
      <c r="A110" s="195">
        <v>5</v>
      </c>
      <c r="B110" s="218">
        <v>307</v>
      </c>
      <c r="C110" s="137" t="s">
        <v>383</v>
      </c>
      <c r="D110" s="261">
        <v>39900</v>
      </c>
      <c r="E110" s="232">
        <v>52.74</v>
      </c>
      <c r="F110" s="232">
        <v>30</v>
      </c>
      <c r="G110" s="232">
        <v>82.74</v>
      </c>
      <c r="H110" s="613"/>
      <c r="I110" s="604"/>
      <c r="J110" s="199"/>
      <c r="K110" s="607"/>
      <c r="L110" s="616"/>
    </row>
    <row r="111" spans="1:15" ht="18" x14ac:dyDescent="0.25">
      <c r="A111" s="195">
        <v>6</v>
      </c>
      <c r="B111" s="218">
        <v>340</v>
      </c>
      <c r="C111" s="137" t="s">
        <v>384</v>
      </c>
      <c r="D111" s="261">
        <v>40270</v>
      </c>
      <c r="E111" s="232" t="s">
        <v>462</v>
      </c>
      <c r="F111" s="232">
        <v>3</v>
      </c>
      <c r="G111" s="232">
        <v>88.01</v>
      </c>
      <c r="H111" s="613"/>
      <c r="I111" s="604"/>
      <c r="J111" s="199"/>
      <c r="K111" s="607"/>
      <c r="L111" s="616"/>
    </row>
    <row r="112" spans="1:15" ht="18" x14ac:dyDescent="0.25">
      <c r="A112" s="195">
        <v>7</v>
      </c>
      <c r="B112" s="218">
        <v>328</v>
      </c>
      <c r="C112" s="137" t="s">
        <v>385</v>
      </c>
      <c r="D112" s="261">
        <v>39611</v>
      </c>
      <c r="E112" s="232" t="s">
        <v>463</v>
      </c>
      <c r="F112" s="232">
        <v>12</v>
      </c>
      <c r="G112" s="232">
        <v>160.87</v>
      </c>
      <c r="H112" s="613"/>
      <c r="I112" s="604"/>
      <c r="J112" s="199"/>
      <c r="K112" s="607"/>
      <c r="L112" s="616"/>
    </row>
    <row r="113" spans="1:16" ht="18" x14ac:dyDescent="0.25">
      <c r="A113" s="203">
        <v>8</v>
      </c>
      <c r="B113" s="220">
        <v>334</v>
      </c>
      <c r="C113" s="205" t="s">
        <v>386</v>
      </c>
      <c r="D113" s="262">
        <v>39495</v>
      </c>
      <c r="E113" s="259" t="s">
        <v>464</v>
      </c>
      <c r="F113" s="259">
        <v>12</v>
      </c>
      <c r="G113" s="236">
        <v>74.22</v>
      </c>
      <c r="H113" s="614"/>
      <c r="I113" s="605"/>
      <c r="J113" s="208"/>
      <c r="K113" s="608"/>
      <c r="L113" s="617"/>
    </row>
    <row r="114" spans="1:16" ht="18" customHeight="1" x14ac:dyDescent="0.3">
      <c r="A114" s="182"/>
      <c r="B114" s="183" t="s">
        <v>113</v>
      </c>
      <c r="C114" s="483" t="s">
        <v>354</v>
      </c>
      <c r="D114" s="184"/>
      <c r="E114" s="141"/>
      <c r="F114" s="141"/>
      <c r="G114" s="141"/>
      <c r="H114" s="141"/>
      <c r="I114" s="141"/>
      <c r="J114" s="212"/>
      <c r="K114" s="212"/>
      <c r="L114" s="241"/>
    </row>
    <row r="115" spans="1:16" ht="18" x14ac:dyDescent="0.25">
      <c r="A115" s="188">
        <v>1</v>
      </c>
      <c r="B115" s="216">
        <v>347</v>
      </c>
      <c r="C115" s="485" t="s">
        <v>178</v>
      </c>
      <c r="D115" s="263">
        <v>39534</v>
      </c>
      <c r="E115" s="255">
        <v>31.27</v>
      </c>
      <c r="F115" s="255">
        <v>27</v>
      </c>
      <c r="G115" s="230">
        <v>58.27</v>
      </c>
      <c r="H115" s="612"/>
      <c r="I115" s="603">
        <f>SUM(G115:G122)+H115-(MAX(G115:G122))</f>
        <v>399.90999999999997</v>
      </c>
      <c r="J115" s="193"/>
      <c r="K115" s="606">
        <v>3.7037037037037034E-3</v>
      </c>
      <c r="L115" s="615">
        <v>15</v>
      </c>
    </row>
    <row r="116" spans="1:16" ht="18" x14ac:dyDescent="0.25">
      <c r="A116" s="195">
        <v>2</v>
      </c>
      <c r="B116" s="218">
        <v>322</v>
      </c>
      <c r="C116" s="486" t="s">
        <v>179</v>
      </c>
      <c r="D116" s="264">
        <v>39451</v>
      </c>
      <c r="E116" s="232">
        <v>41.77</v>
      </c>
      <c r="F116" s="232"/>
      <c r="G116" s="232">
        <v>41.77</v>
      </c>
      <c r="H116" s="613"/>
      <c r="I116" s="604"/>
      <c r="J116" s="199"/>
      <c r="K116" s="607"/>
      <c r="L116" s="616"/>
    </row>
    <row r="117" spans="1:16" ht="18" x14ac:dyDescent="0.25">
      <c r="A117" s="195">
        <v>3</v>
      </c>
      <c r="B117" s="218">
        <v>393</v>
      </c>
      <c r="C117" s="486" t="s">
        <v>180</v>
      </c>
      <c r="D117" s="265">
        <v>40011</v>
      </c>
      <c r="E117" s="232" t="s">
        <v>466</v>
      </c>
      <c r="F117" s="232">
        <v>9</v>
      </c>
      <c r="G117" s="232">
        <v>210.49</v>
      </c>
      <c r="H117" s="613"/>
      <c r="I117" s="604"/>
      <c r="J117" s="199"/>
      <c r="K117" s="607"/>
      <c r="L117" s="616"/>
    </row>
    <row r="118" spans="1:16" ht="18" x14ac:dyDescent="0.25">
      <c r="A118" s="195">
        <v>4</v>
      </c>
      <c r="B118" s="218">
        <v>310</v>
      </c>
      <c r="C118" s="486" t="s">
        <v>181</v>
      </c>
      <c r="D118" s="265">
        <v>39840</v>
      </c>
      <c r="E118" s="232">
        <v>46.97</v>
      </c>
      <c r="F118" s="232">
        <v>18</v>
      </c>
      <c r="G118" s="232">
        <v>64.97</v>
      </c>
      <c r="H118" s="613"/>
      <c r="I118" s="604"/>
      <c r="J118" s="199"/>
      <c r="K118" s="607"/>
      <c r="L118" s="616"/>
      <c r="N118" s="119">
        <f>G115+G116+G118+G119+G120+G121+G122</f>
        <v>399.91</v>
      </c>
      <c r="O118" s="201"/>
      <c r="P118" s="201"/>
    </row>
    <row r="119" spans="1:16" ht="18" x14ac:dyDescent="0.25">
      <c r="A119" s="195">
        <v>5</v>
      </c>
      <c r="B119" s="218">
        <v>346</v>
      </c>
      <c r="C119" s="486" t="s">
        <v>183</v>
      </c>
      <c r="D119" s="265">
        <v>39984</v>
      </c>
      <c r="E119" s="232" t="s">
        <v>465</v>
      </c>
      <c r="F119" s="232">
        <v>3</v>
      </c>
      <c r="G119" s="232">
        <v>102.05</v>
      </c>
      <c r="H119" s="613"/>
      <c r="I119" s="604"/>
      <c r="J119" s="199"/>
      <c r="K119" s="607"/>
      <c r="L119" s="616"/>
    </row>
    <row r="120" spans="1:16" ht="18" x14ac:dyDescent="0.25">
      <c r="A120" s="195">
        <v>6</v>
      </c>
      <c r="B120" s="218">
        <v>300</v>
      </c>
      <c r="C120" s="486" t="s">
        <v>182</v>
      </c>
      <c r="D120" s="265">
        <v>39961</v>
      </c>
      <c r="E120" s="232">
        <v>29.28</v>
      </c>
      <c r="F120" s="232"/>
      <c r="G120" s="232">
        <v>29.28</v>
      </c>
      <c r="H120" s="613"/>
      <c r="I120" s="604"/>
      <c r="J120" s="199"/>
      <c r="K120" s="607"/>
      <c r="L120" s="616"/>
    </row>
    <row r="121" spans="1:16" ht="18" x14ac:dyDescent="0.25">
      <c r="A121" s="195">
        <v>7</v>
      </c>
      <c r="B121" s="218">
        <v>389</v>
      </c>
      <c r="C121" s="486" t="s">
        <v>184</v>
      </c>
      <c r="D121" s="265">
        <v>39437</v>
      </c>
      <c r="E121" s="232">
        <v>43.68</v>
      </c>
      <c r="F121" s="232"/>
      <c r="G121" s="232">
        <v>43.68</v>
      </c>
      <c r="H121" s="613"/>
      <c r="I121" s="604"/>
      <c r="J121" s="199"/>
      <c r="K121" s="607"/>
      <c r="L121" s="616"/>
    </row>
    <row r="122" spans="1:16" ht="18" x14ac:dyDescent="0.25">
      <c r="A122" s="203">
        <v>8</v>
      </c>
      <c r="B122" s="220">
        <v>363</v>
      </c>
      <c r="C122" s="487" t="s">
        <v>185</v>
      </c>
      <c r="D122" s="266">
        <v>39905</v>
      </c>
      <c r="E122" s="259">
        <v>56.89</v>
      </c>
      <c r="F122" s="259">
        <v>3</v>
      </c>
      <c r="G122" s="236">
        <v>59.89</v>
      </c>
      <c r="H122" s="614"/>
      <c r="I122" s="605"/>
      <c r="J122" s="208"/>
      <c r="K122" s="608"/>
      <c r="L122" s="617"/>
    </row>
    <row r="123" spans="1:16" ht="16.95" customHeight="1" x14ac:dyDescent="0.3">
      <c r="A123" s="182"/>
      <c r="B123" s="183" t="s">
        <v>114</v>
      </c>
      <c r="C123" s="483" t="s">
        <v>194</v>
      </c>
      <c r="D123" s="184"/>
      <c r="E123" s="141"/>
      <c r="F123" s="141"/>
      <c r="G123" s="141"/>
      <c r="H123" s="141"/>
      <c r="I123" s="141"/>
      <c r="J123" s="212"/>
      <c r="K123" s="212"/>
      <c r="L123" s="213"/>
    </row>
    <row r="124" spans="1:16" ht="18" x14ac:dyDescent="0.25">
      <c r="A124" s="188">
        <v>1</v>
      </c>
      <c r="B124" s="216">
        <v>266</v>
      </c>
      <c r="C124" s="485" t="s">
        <v>195</v>
      </c>
      <c r="D124" s="267">
        <v>39240</v>
      </c>
      <c r="E124" s="255" t="s">
        <v>496</v>
      </c>
      <c r="F124" s="255"/>
      <c r="G124" s="230">
        <v>299.52</v>
      </c>
      <c r="H124" s="612"/>
      <c r="I124" s="603">
        <f>SUM(G124:G131)+H124-(MAX(G124:G131))</f>
        <v>555.09999999999991</v>
      </c>
      <c r="J124" s="193"/>
      <c r="K124" s="606"/>
      <c r="L124" s="615">
        <v>24</v>
      </c>
    </row>
    <row r="125" spans="1:16" ht="21.6" customHeight="1" x14ac:dyDescent="0.25">
      <c r="A125" s="195">
        <v>2</v>
      </c>
      <c r="B125" s="218">
        <v>260</v>
      </c>
      <c r="C125" s="490" t="s">
        <v>198</v>
      </c>
      <c r="D125" s="268">
        <v>39374</v>
      </c>
      <c r="E125" s="232">
        <v>48.03</v>
      </c>
      <c r="F125" s="232">
        <v>51</v>
      </c>
      <c r="G125" s="232">
        <v>99.03</v>
      </c>
      <c r="H125" s="613"/>
      <c r="I125" s="604"/>
      <c r="J125" s="199"/>
      <c r="K125" s="607"/>
      <c r="L125" s="616"/>
    </row>
    <row r="126" spans="1:16" ht="18" x14ac:dyDescent="0.25">
      <c r="A126" s="195">
        <v>3</v>
      </c>
      <c r="B126" s="218">
        <v>218</v>
      </c>
      <c r="C126" s="491" t="s">
        <v>196</v>
      </c>
      <c r="D126" s="268">
        <v>39784</v>
      </c>
      <c r="E126" s="232">
        <v>54.9</v>
      </c>
      <c r="F126" s="232">
        <v>33</v>
      </c>
      <c r="G126" s="232">
        <v>87.9</v>
      </c>
      <c r="H126" s="613"/>
      <c r="I126" s="604"/>
      <c r="J126" s="199"/>
      <c r="K126" s="607"/>
      <c r="L126" s="616"/>
    </row>
    <row r="127" spans="1:16" ht="25.95" customHeight="1" x14ac:dyDescent="0.25">
      <c r="A127" s="195">
        <v>4</v>
      </c>
      <c r="B127" s="218">
        <v>282</v>
      </c>
      <c r="C127" s="490" t="s">
        <v>199</v>
      </c>
      <c r="D127" s="268">
        <v>39903</v>
      </c>
      <c r="E127" s="232" t="s">
        <v>497</v>
      </c>
      <c r="F127" s="232">
        <v>15</v>
      </c>
      <c r="G127" s="232">
        <v>69.290000000000006</v>
      </c>
      <c r="H127" s="613"/>
      <c r="I127" s="604"/>
      <c r="J127" s="199"/>
      <c r="K127" s="607"/>
      <c r="L127" s="616"/>
    </row>
    <row r="128" spans="1:16" ht="20.399999999999999" customHeight="1" x14ac:dyDescent="0.25">
      <c r="A128" s="195">
        <v>5</v>
      </c>
      <c r="B128" s="218">
        <v>214</v>
      </c>
      <c r="C128" s="490" t="s">
        <v>395</v>
      </c>
      <c r="D128" s="268">
        <v>40244</v>
      </c>
      <c r="E128" s="232" t="s">
        <v>498</v>
      </c>
      <c r="F128" s="232">
        <v>5</v>
      </c>
      <c r="G128" s="232">
        <v>94.94</v>
      </c>
      <c r="H128" s="613"/>
      <c r="I128" s="604"/>
      <c r="J128" s="199"/>
      <c r="K128" s="607"/>
      <c r="L128" s="616"/>
      <c r="N128" s="119">
        <f>G124+G125+G126+G127+G128+G130+G129+G131-G124</f>
        <v>555.09999999999991</v>
      </c>
      <c r="O128" s="201"/>
    </row>
    <row r="129" spans="1:16" ht="18" x14ac:dyDescent="0.25">
      <c r="A129" s="195">
        <v>6</v>
      </c>
      <c r="B129" s="218">
        <v>215</v>
      </c>
      <c r="C129" s="491" t="s">
        <v>197</v>
      </c>
      <c r="D129" s="268">
        <v>40105</v>
      </c>
      <c r="E129" s="232">
        <v>39.64</v>
      </c>
      <c r="F129" s="232"/>
      <c r="G129" s="232">
        <v>39.64</v>
      </c>
      <c r="H129" s="613"/>
      <c r="I129" s="604"/>
      <c r="J129" s="199"/>
      <c r="K129" s="607"/>
      <c r="L129" s="616"/>
    </row>
    <row r="130" spans="1:16" ht="22.95" customHeight="1" x14ac:dyDescent="0.25">
      <c r="A130" s="195">
        <v>7</v>
      </c>
      <c r="B130" s="218">
        <v>207</v>
      </c>
      <c r="C130" s="490" t="s">
        <v>200</v>
      </c>
      <c r="D130" s="268">
        <v>39694</v>
      </c>
      <c r="E130" s="232" t="s">
        <v>499</v>
      </c>
      <c r="F130" s="232">
        <v>26</v>
      </c>
      <c r="G130" s="232">
        <v>97.11</v>
      </c>
      <c r="H130" s="613"/>
      <c r="I130" s="604"/>
      <c r="J130" s="199"/>
      <c r="K130" s="607"/>
      <c r="L130" s="616"/>
    </row>
    <row r="131" spans="1:16" ht="22.95" customHeight="1" thickBot="1" x14ac:dyDescent="0.3">
      <c r="A131" s="203">
        <v>8</v>
      </c>
      <c r="B131" s="220">
        <v>298</v>
      </c>
      <c r="C131" s="492" t="s">
        <v>201</v>
      </c>
      <c r="D131" s="269"/>
      <c r="E131" s="259">
        <v>46.19</v>
      </c>
      <c r="F131" s="259">
        <v>21</v>
      </c>
      <c r="G131" s="236">
        <v>67.19</v>
      </c>
      <c r="H131" s="614"/>
      <c r="I131" s="605"/>
      <c r="J131" s="208"/>
      <c r="K131" s="608"/>
      <c r="L131" s="617"/>
    </row>
    <row r="132" spans="1:16" ht="22.2" customHeight="1" thickBot="1" x14ac:dyDescent="0.3">
      <c r="A132" s="182"/>
      <c r="B132" s="183" t="s">
        <v>115</v>
      </c>
      <c r="C132" s="566" t="s">
        <v>364</v>
      </c>
      <c r="D132" s="184"/>
      <c r="E132" s="141"/>
      <c r="F132" s="141"/>
      <c r="G132" s="141"/>
      <c r="H132" s="141"/>
      <c r="I132" s="141"/>
      <c r="J132" s="212"/>
      <c r="K132" s="212"/>
      <c r="L132" s="213"/>
      <c r="M132" s="214"/>
      <c r="N132" s="215"/>
      <c r="O132" s="211"/>
      <c r="P132" s="211"/>
    </row>
    <row r="133" spans="1:16" ht="18" x14ac:dyDescent="0.25">
      <c r="A133" s="188">
        <v>1</v>
      </c>
      <c r="B133" s="216">
        <v>132</v>
      </c>
      <c r="C133" s="485" t="s">
        <v>305</v>
      </c>
      <c r="D133" s="190">
        <v>39510</v>
      </c>
      <c r="E133" s="255">
        <v>27.72</v>
      </c>
      <c r="F133" s="255"/>
      <c r="G133" s="230">
        <v>27.72</v>
      </c>
      <c r="H133" s="612"/>
      <c r="I133" s="603">
        <f>SUM(G133:G140)+H133-(MAX(G133:G140))</f>
        <v>244.08999999999995</v>
      </c>
      <c r="J133" s="193"/>
      <c r="K133" s="606">
        <v>5.2314814814814819E-3</v>
      </c>
      <c r="L133" s="629">
        <v>3</v>
      </c>
      <c r="M133" s="214"/>
      <c r="N133" s="215"/>
      <c r="O133" s="211"/>
      <c r="P133" s="211"/>
    </row>
    <row r="134" spans="1:16" ht="18" x14ac:dyDescent="0.25">
      <c r="A134" s="195">
        <v>2</v>
      </c>
      <c r="B134" s="218">
        <v>125</v>
      </c>
      <c r="C134" s="486" t="s">
        <v>306</v>
      </c>
      <c r="D134" s="197">
        <v>40166</v>
      </c>
      <c r="E134" s="232">
        <v>38.07</v>
      </c>
      <c r="F134" s="232"/>
      <c r="G134" s="232">
        <v>38.07</v>
      </c>
      <c r="H134" s="613"/>
      <c r="I134" s="604"/>
      <c r="J134" s="199"/>
      <c r="K134" s="607"/>
      <c r="L134" s="630"/>
      <c r="M134" s="214"/>
      <c r="N134" s="215"/>
      <c r="O134" s="211"/>
      <c r="P134" s="211"/>
    </row>
    <row r="135" spans="1:16" ht="18" x14ac:dyDescent="0.25">
      <c r="A135" s="195">
        <v>3</v>
      </c>
      <c r="B135" s="218">
        <v>185</v>
      </c>
      <c r="C135" s="486" t="s">
        <v>307</v>
      </c>
      <c r="D135" s="197">
        <v>39290</v>
      </c>
      <c r="E135" s="232">
        <v>59.48</v>
      </c>
      <c r="F135" s="232"/>
      <c r="G135" s="232">
        <v>59.48</v>
      </c>
      <c r="H135" s="613"/>
      <c r="I135" s="604"/>
      <c r="J135" s="199"/>
      <c r="K135" s="607"/>
      <c r="L135" s="630"/>
      <c r="M135" s="214"/>
      <c r="N135" s="215"/>
      <c r="O135" s="211"/>
      <c r="P135" s="211"/>
    </row>
    <row r="136" spans="1:16" ht="18" x14ac:dyDescent="0.25">
      <c r="A136" s="195">
        <v>4</v>
      </c>
      <c r="B136" s="218">
        <v>158</v>
      </c>
      <c r="C136" s="486" t="s">
        <v>308</v>
      </c>
      <c r="D136" s="197">
        <v>39546</v>
      </c>
      <c r="E136" s="232">
        <v>30.19</v>
      </c>
      <c r="F136" s="232">
        <v>3</v>
      </c>
      <c r="G136" s="232">
        <v>33.19</v>
      </c>
      <c r="H136" s="613"/>
      <c r="I136" s="604"/>
      <c r="J136" s="199"/>
      <c r="K136" s="607"/>
      <c r="L136" s="630"/>
      <c r="M136" s="214"/>
      <c r="N136" s="215"/>
      <c r="O136" s="211"/>
      <c r="P136" s="211"/>
    </row>
    <row r="137" spans="1:16" ht="18" x14ac:dyDescent="0.25">
      <c r="A137" s="195">
        <v>5</v>
      </c>
      <c r="B137" s="142">
        <v>184</v>
      </c>
      <c r="C137" s="486" t="s">
        <v>309</v>
      </c>
      <c r="D137" s="270">
        <v>40107</v>
      </c>
      <c r="E137" s="232">
        <v>42.03</v>
      </c>
      <c r="F137" s="232"/>
      <c r="G137" s="232">
        <v>42.03</v>
      </c>
      <c r="H137" s="613"/>
      <c r="I137" s="604"/>
      <c r="J137" s="199"/>
      <c r="K137" s="607"/>
      <c r="L137" s="630"/>
      <c r="M137" s="214"/>
      <c r="N137" s="219">
        <f>G133+G134+G136+G137+G138+G139+G140</f>
        <v>244.09</v>
      </c>
      <c r="O137" s="201"/>
      <c r="P137" s="211"/>
    </row>
    <row r="138" spans="1:16" ht="18" x14ac:dyDescent="0.25">
      <c r="A138" s="195">
        <v>6</v>
      </c>
      <c r="B138" s="218">
        <v>165</v>
      </c>
      <c r="C138" s="486" t="s">
        <v>310</v>
      </c>
      <c r="D138" s="197">
        <v>39887</v>
      </c>
      <c r="E138" s="232">
        <v>28.36</v>
      </c>
      <c r="F138" s="232"/>
      <c r="G138" s="232">
        <v>28.36</v>
      </c>
      <c r="H138" s="613"/>
      <c r="I138" s="604"/>
      <c r="J138" s="199"/>
      <c r="K138" s="607"/>
      <c r="L138" s="630"/>
      <c r="M138" s="214"/>
      <c r="N138" s="215"/>
      <c r="O138" s="211"/>
      <c r="P138" s="271"/>
    </row>
    <row r="139" spans="1:16" ht="18" x14ac:dyDescent="0.25">
      <c r="A139" s="195">
        <v>7</v>
      </c>
      <c r="B139" s="142">
        <v>177</v>
      </c>
      <c r="C139" s="486" t="s">
        <v>311</v>
      </c>
      <c r="D139" s="270">
        <v>40060</v>
      </c>
      <c r="E139" s="232">
        <v>45.21</v>
      </c>
      <c r="F139" s="232"/>
      <c r="G139" s="232">
        <v>45.21</v>
      </c>
      <c r="H139" s="613"/>
      <c r="I139" s="604"/>
      <c r="J139" s="199"/>
      <c r="K139" s="607"/>
      <c r="L139" s="630"/>
      <c r="M139" s="214"/>
      <c r="N139" s="215"/>
      <c r="O139" s="211"/>
      <c r="P139" s="211"/>
    </row>
    <row r="140" spans="1:16" ht="18" x14ac:dyDescent="0.25">
      <c r="A140" s="203">
        <v>8</v>
      </c>
      <c r="B140" s="220">
        <v>140</v>
      </c>
      <c r="C140" s="487" t="s">
        <v>312</v>
      </c>
      <c r="D140" s="206">
        <v>39712</v>
      </c>
      <c r="E140" s="259">
        <v>29.51</v>
      </c>
      <c r="F140" s="259"/>
      <c r="G140" s="236">
        <v>29.51</v>
      </c>
      <c r="H140" s="614"/>
      <c r="I140" s="605"/>
      <c r="J140" s="208"/>
      <c r="K140" s="608"/>
      <c r="L140" s="631"/>
      <c r="M140" s="214"/>
      <c r="N140" s="215"/>
      <c r="O140" s="211"/>
      <c r="P140" s="211"/>
    </row>
    <row r="141" spans="1:16" s="211" customFormat="1" ht="17.399999999999999" customHeight="1" x14ac:dyDescent="0.3">
      <c r="A141" s="272"/>
      <c r="B141" s="273" t="s">
        <v>116</v>
      </c>
      <c r="C141" s="493" t="s">
        <v>162</v>
      </c>
      <c r="D141" s="274"/>
      <c r="E141" s="275"/>
      <c r="F141" s="275"/>
      <c r="G141" s="275"/>
      <c r="H141" s="275"/>
      <c r="I141" s="275"/>
      <c r="J141" s="276"/>
      <c r="K141" s="276"/>
      <c r="L141" s="277"/>
      <c r="M141" s="214"/>
      <c r="N141" s="215"/>
      <c r="P141" s="278"/>
    </row>
    <row r="142" spans="1:16" s="211" customFormat="1" ht="18" x14ac:dyDescent="0.25">
      <c r="A142" s="188">
        <v>1</v>
      </c>
      <c r="B142" s="216">
        <v>323</v>
      </c>
      <c r="C142" s="482" t="s">
        <v>153</v>
      </c>
      <c r="D142" s="132">
        <v>40019</v>
      </c>
      <c r="E142" s="255">
        <v>35.950000000000003</v>
      </c>
      <c r="F142" s="255">
        <v>9</v>
      </c>
      <c r="G142" s="230">
        <v>44.95</v>
      </c>
      <c r="H142" s="612"/>
      <c r="I142" s="609">
        <f>SUM(G142:G149)+H142-(MAX(G142:G149))</f>
        <v>372.32000000000005</v>
      </c>
      <c r="J142" s="193"/>
      <c r="K142" s="606"/>
      <c r="L142" s="615">
        <v>10</v>
      </c>
      <c r="M142" s="214"/>
      <c r="N142" s="215"/>
      <c r="O142" s="217"/>
    </row>
    <row r="143" spans="1:16" s="211" customFormat="1" ht="18" x14ac:dyDescent="0.25">
      <c r="A143" s="195">
        <v>2</v>
      </c>
      <c r="B143" s="218">
        <v>350</v>
      </c>
      <c r="C143" s="136" t="s">
        <v>154</v>
      </c>
      <c r="D143" s="135">
        <v>40018</v>
      </c>
      <c r="E143" s="232">
        <v>39.24</v>
      </c>
      <c r="F143" s="232">
        <v>15</v>
      </c>
      <c r="G143" s="232">
        <v>54.24</v>
      </c>
      <c r="H143" s="613"/>
      <c r="I143" s="610"/>
      <c r="J143" s="199"/>
      <c r="K143" s="607"/>
      <c r="L143" s="616"/>
      <c r="M143" s="214"/>
      <c r="N143" s="215"/>
    </row>
    <row r="144" spans="1:16" s="211" customFormat="1" ht="18" x14ac:dyDescent="0.25">
      <c r="A144" s="195">
        <v>3</v>
      </c>
      <c r="B144" s="218">
        <v>362</v>
      </c>
      <c r="C144" s="136" t="s">
        <v>155</v>
      </c>
      <c r="D144" s="135">
        <v>40040</v>
      </c>
      <c r="E144" s="232">
        <v>36.65</v>
      </c>
      <c r="F144" s="232">
        <v>27</v>
      </c>
      <c r="G144" s="232">
        <v>63.65</v>
      </c>
      <c r="H144" s="613"/>
      <c r="I144" s="610"/>
      <c r="J144" s="199"/>
      <c r="K144" s="607"/>
      <c r="L144" s="616"/>
      <c r="M144" s="214"/>
      <c r="N144" s="215"/>
    </row>
    <row r="145" spans="1:15" s="211" customFormat="1" ht="18" x14ac:dyDescent="0.25">
      <c r="A145" s="195">
        <v>4</v>
      </c>
      <c r="B145" s="218">
        <v>391</v>
      </c>
      <c r="C145" s="136" t="s">
        <v>156</v>
      </c>
      <c r="D145" s="135">
        <v>40137</v>
      </c>
      <c r="E145" s="232">
        <v>0</v>
      </c>
      <c r="F145" s="232"/>
      <c r="G145" s="232">
        <v>0</v>
      </c>
      <c r="H145" s="613"/>
      <c r="I145" s="610"/>
      <c r="J145" s="199"/>
      <c r="K145" s="607"/>
      <c r="L145" s="616"/>
      <c r="M145" s="214"/>
      <c r="N145" s="215"/>
    </row>
    <row r="146" spans="1:15" s="211" customFormat="1" ht="18" x14ac:dyDescent="0.25">
      <c r="A146" s="195">
        <v>5</v>
      </c>
      <c r="B146" s="218">
        <v>396</v>
      </c>
      <c r="C146" s="136" t="s">
        <v>157</v>
      </c>
      <c r="D146" s="135">
        <v>39524</v>
      </c>
      <c r="E146" s="232">
        <v>43.86</v>
      </c>
      <c r="F146" s="232">
        <v>27</v>
      </c>
      <c r="G146" s="232">
        <v>70.86</v>
      </c>
      <c r="H146" s="613"/>
      <c r="I146" s="610"/>
      <c r="J146" s="199"/>
      <c r="K146" s="607"/>
      <c r="L146" s="616"/>
      <c r="M146" s="214"/>
      <c r="N146" s="219">
        <f>G143+G142+G144+G146+G147+G145+G149</f>
        <v>372.32000000000005</v>
      </c>
      <c r="O146" s="201"/>
    </row>
    <row r="147" spans="1:15" s="211" customFormat="1" ht="18" x14ac:dyDescent="0.25">
      <c r="A147" s="195">
        <v>6</v>
      </c>
      <c r="B147" s="218">
        <v>357</v>
      </c>
      <c r="C147" s="136" t="s">
        <v>158</v>
      </c>
      <c r="D147" s="135">
        <v>39699</v>
      </c>
      <c r="E147" s="232">
        <v>58.48</v>
      </c>
      <c r="F147" s="232">
        <v>9</v>
      </c>
      <c r="G147" s="232">
        <v>67.900000000000006</v>
      </c>
      <c r="H147" s="613"/>
      <c r="I147" s="610"/>
      <c r="J147" s="199"/>
      <c r="K147" s="607"/>
      <c r="L147" s="616"/>
      <c r="M147" s="214"/>
      <c r="N147" s="215"/>
    </row>
    <row r="148" spans="1:15" s="211" customFormat="1" ht="18" x14ac:dyDescent="0.25">
      <c r="A148" s="195">
        <v>7</v>
      </c>
      <c r="B148" s="218">
        <v>332</v>
      </c>
      <c r="C148" s="136" t="s">
        <v>159</v>
      </c>
      <c r="D148" s="279">
        <v>39425</v>
      </c>
      <c r="E148" s="232" t="s">
        <v>501</v>
      </c>
      <c r="F148" s="232">
        <v>36</v>
      </c>
      <c r="G148" s="232">
        <v>146.86000000000001</v>
      </c>
      <c r="H148" s="613"/>
      <c r="I148" s="610"/>
      <c r="J148" s="199"/>
      <c r="K148" s="607"/>
      <c r="L148" s="616"/>
      <c r="M148" s="214"/>
      <c r="N148" s="215"/>
    </row>
    <row r="149" spans="1:15" s="211" customFormat="1" ht="19.5" customHeight="1" x14ac:dyDescent="0.25">
      <c r="A149" s="203">
        <v>8</v>
      </c>
      <c r="B149" s="220">
        <v>376</v>
      </c>
      <c r="C149" s="221" t="s">
        <v>397</v>
      </c>
      <c r="D149" s="280">
        <v>39789</v>
      </c>
      <c r="E149" s="259" t="s">
        <v>502</v>
      </c>
      <c r="F149" s="259">
        <v>9</v>
      </c>
      <c r="G149" s="236">
        <v>70.72</v>
      </c>
      <c r="H149" s="614"/>
      <c r="I149" s="611"/>
      <c r="J149" s="208"/>
      <c r="K149" s="608"/>
      <c r="L149" s="617"/>
      <c r="M149" s="214"/>
      <c r="N149" s="215"/>
    </row>
    <row r="150" spans="1:15" s="211" customFormat="1" ht="32.4" customHeight="1" x14ac:dyDescent="0.25">
      <c r="A150" s="223"/>
      <c r="B150" s="183" t="s">
        <v>117</v>
      </c>
      <c r="C150" s="494" t="s">
        <v>271</v>
      </c>
      <c r="D150" s="281"/>
      <c r="E150" s="141"/>
      <c r="F150" s="141"/>
      <c r="G150" s="141"/>
      <c r="H150" s="141"/>
      <c r="I150" s="225"/>
      <c r="J150" s="212"/>
      <c r="K150" s="226"/>
      <c r="L150" s="213"/>
      <c r="M150" s="214"/>
      <c r="N150" s="215"/>
    </row>
    <row r="151" spans="1:15" s="211" customFormat="1" ht="19.5" customHeight="1" x14ac:dyDescent="0.25">
      <c r="A151" s="188">
        <v>1</v>
      </c>
      <c r="B151" s="282">
        <v>85</v>
      </c>
      <c r="C151" s="495" t="s">
        <v>263</v>
      </c>
      <c r="D151" s="283"/>
      <c r="E151" s="255">
        <v>49.19</v>
      </c>
      <c r="F151" s="255">
        <v>9</v>
      </c>
      <c r="G151" s="230">
        <v>58.19</v>
      </c>
      <c r="H151" s="612"/>
      <c r="I151" s="609">
        <f>SUM(G151:G158)+H151-(MAX(G151:G158))</f>
        <v>493.30999999999995</v>
      </c>
      <c r="J151" s="193"/>
      <c r="K151" s="606"/>
      <c r="L151" s="615">
        <v>20</v>
      </c>
      <c r="M151" s="214"/>
      <c r="N151" s="215"/>
    </row>
    <row r="152" spans="1:15" s="211" customFormat="1" ht="19.5" customHeight="1" x14ac:dyDescent="0.25">
      <c r="A152" s="195">
        <v>2</v>
      </c>
      <c r="B152" s="284">
        <v>105</v>
      </c>
      <c r="C152" s="137" t="s">
        <v>264</v>
      </c>
      <c r="D152" s="281"/>
      <c r="E152" s="232" t="s">
        <v>503</v>
      </c>
      <c r="F152" s="232">
        <v>12</v>
      </c>
      <c r="G152" s="232">
        <v>84.97</v>
      </c>
      <c r="H152" s="613"/>
      <c r="I152" s="610"/>
      <c r="J152" s="199"/>
      <c r="K152" s="607"/>
      <c r="L152" s="616"/>
      <c r="M152" s="214"/>
      <c r="N152" s="215"/>
    </row>
    <row r="153" spans="1:15" s="211" customFormat="1" ht="19.5" customHeight="1" x14ac:dyDescent="0.25">
      <c r="A153" s="195">
        <v>3</v>
      </c>
      <c r="B153" s="284">
        <v>141</v>
      </c>
      <c r="C153" s="137" t="s">
        <v>265</v>
      </c>
      <c r="D153" s="281"/>
      <c r="E153" s="232">
        <v>50.36</v>
      </c>
      <c r="F153" s="232">
        <v>13</v>
      </c>
      <c r="G153" s="232">
        <v>63.36</v>
      </c>
      <c r="H153" s="613"/>
      <c r="I153" s="610"/>
      <c r="J153" s="199"/>
      <c r="K153" s="607"/>
      <c r="L153" s="616"/>
      <c r="M153" s="214"/>
      <c r="N153" s="219">
        <f>G151+G152+G153+G154+G155+G156+G158</f>
        <v>493.31</v>
      </c>
    </row>
    <row r="154" spans="1:15" s="211" customFormat="1" ht="19.5" customHeight="1" x14ac:dyDescent="0.25">
      <c r="A154" s="195">
        <v>4</v>
      </c>
      <c r="B154" s="284">
        <v>124</v>
      </c>
      <c r="C154" s="137" t="s">
        <v>266</v>
      </c>
      <c r="D154" s="281"/>
      <c r="E154" s="232">
        <v>52.77</v>
      </c>
      <c r="F154" s="232">
        <v>3</v>
      </c>
      <c r="G154" s="232">
        <v>55.77</v>
      </c>
      <c r="H154" s="613"/>
      <c r="I154" s="610"/>
      <c r="J154" s="199"/>
      <c r="K154" s="607"/>
      <c r="L154" s="616"/>
      <c r="M154" s="214"/>
      <c r="N154" s="215"/>
    </row>
    <row r="155" spans="1:15" s="211" customFormat="1" ht="19.5" customHeight="1" x14ac:dyDescent="0.25">
      <c r="A155" s="195">
        <v>5</v>
      </c>
      <c r="B155" s="284">
        <v>189</v>
      </c>
      <c r="C155" s="137" t="s">
        <v>267</v>
      </c>
      <c r="D155" s="281"/>
      <c r="E155" s="232" t="s">
        <v>504</v>
      </c>
      <c r="F155" s="232">
        <v>9</v>
      </c>
      <c r="G155" s="232">
        <v>78.37</v>
      </c>
      <c r="H155" s="613"/>
      <c r="I155" s="610"/>
      <c r="J155" s="199"/>
      <c r="K155" s="607"/>
      <c r="L155" s="616"/>
      <c r="M155" s="214"/>
      <c r="N155" s="215"/>
    </row>
    <row r="156" spans="1:15" s="211" customFormat="1" ht="19.5" customHeight="1" x14ac:dyDescent="0.25">
      <c r="A156" s="195">
        <v>6</v>
      </c>
      <c r="B156" s="284">
        <v>361</v>
      </c>
      <c r="C156" s="137" t="s">
        <v>268</v>
      </c>
      <c r="D156" s="281"/>
      <c r="E156" s="232" t="s">
        <v>505</v>
      </c>
      <c r="F156" s="232"/>
      <c r="G156" s="232">
        <v>90.59</v>
      </c>
      <c r="H156" s="613"/>
      <c r="I156" s="610"/>
      <c r="J156" s="199"/>
      <c r="K156" s="607"/>
      <c r="L156" s="616"/>
      <c r="M156" s="214"/>
      <c r="N156" s="215"/>
    </row>
    <row r="157" spans="1:15" s="211" customFormat="1" ht="19.5" customHeight="1" x14ac:dyDescent="0.25">
      <c r="A157" s="195">
        <v>7</v>
      </c>
      <c r="B157" s="284">
        <v>138</v>
      </c>
      <c r="C157" s="137" t="s">
        <v>269</v>
      </c>
      <c r="D157" s="281"/>
      <c r="E157" s="232" t="s">
        <v>506</v>
      </c>
      <c r="F157" s="232">
        <v>18</v>
      </c>
      <c r="G157" s="232">
        <v>99.49</v>
      </c>
      <c r="H157" s="613"/>
      <c r="I157" s="610"/>
      <c r="J157" s="199"/>
      <c r="K157" s="607"/>
      <c r="L157" s="616"/>
      <c r="M157" s="214"/>
      <c r="N157" s="215"/>
    </row>
    <row r="158" spans="1:15" s="211" customFormat="1" ht="19.5" customHeight="1" x14ac:dyDescent="0.25">
      <c r="A158" s="203">
        <v>8</v>
      </c>
      <c r="B158" s="285">
        <v>186</v>
      </c>
      <c r="C158" s="205" t="s">
        <v>270</v>
      </c>
      <c r="D158" s="286"/>
      <c r="E158" s="259">
        <v>53.06</v>
      </c>
      <c r="F158" s="259">
        <v>9</v>
      </c>
      <c r="G158" s="236">
        <v>62.06</v>
      </c>
      <c r="H158" s="614"/>
      <c r="I158" s="611"/>
      <c r="J158" s="208"/>
      <c r="K158" s="608"/>
      <c r="L158" s="617"/>
      <c r="M158" s="214"/>
      <c r="N158" s="215"/>
    </row>
    <row r="159" spans="1:15" s="211" customFormat="1" ht="21" x14ac:dyDescent="0.3">
      <c r="A159" s="287"/>
      <c r="B159" s="183" t="s">
        <v>118</v>
      </c>
      <c r="C159" s="483" t="s">
        <v>253</v>
      </c>
      <c r="D159" s="184"/>
      <c r="E159" s="141"/>
      <c r="F159" s="141"/>
      <c r="G159" s="141"/>
      <c r="H159" s="141"/>
      <c r="I159" s="141"/>
      <c r="J159" s="212"/>
      <c r="K159" s="212"/>
      <c r="L159" s="213"/>
      <c r="M159" s="214"/>
      <c r="N159" s="215"/>
    </row>
    <row r="160" spans="1:15" s="211" customFormat="1" ht="18" x14ac:dyDescent="0.25">
      <c r="A160" s="188">
        <v>1</v>
      </c>
      <c r="B160" s="216">
        <v>155</v>
      </c>
      <c r="C160" s="482" t="s">
        <v>404</v>
      </c>
      <c r="D160" s="190">
        <v>39743</v>
      </c>
      <c r="E160" s="255" t="s">
        <v>507</v>
      </c>
      <c r="F160" s="255"/>
      <c r="G160" s="230">
        <v>158.07</v>
      </c>
      <c r="H160" s="612"/>
      <c r="I160" s="603">
        <f>SUM(G160:G167)+H160-(MAX(G160:G167))</f>
        <v>375.14000000000004</v>
      </c>
      <c r="J160" s="193"/>
      <c r="K160" s="606">
        <v>3.9236111111111112E-3</v>
      </c>
      <c r="L160" s="615">
        <v>12</v>
      </c>
      <c r="M160" s="214"/>
      <c r="N160" s="215"/>
    </row>
    <row r="161" spans="1:15" s="211" customFormat="1" ht="18" x14ac:dyDescent="0.25">
      <c r="A161" s="195">
        <v>2</v>
      </c>
      <c r="B161" s="218">
        <v>143</v>
      </c>
      <c r="C161" s="136" t="s">
        <v>247</v>
      </c>
      <c r="D161" s="197">
        <v>39781</v>
      </c>
      <c r="E161" s="232">
        <v>51.75</v>
      </c>
      <c r="F161" s="232">
        <v>30</v>
      </c>
      <c r="G161" s="232">
        <v>81.75</v>
      </c>
      <c r="H161" s="613"/>
      <c r="I161" s="604"/>
      <c r="J161" s="199"/>
      <c r="K161" s="607"/>
      <c r="L161" s="616"/>
      <c r="M161" s="214"/>
      <c r="N161" s="215"/>
    </row>
    <row r="162" spans="1:15" s="211" customFormat="1" ht="18" x14ac:dyDescent="0.25">
      <c r="A162" s="195">
        <v>3</v>
      </c>
      <c r="B162" s="218">
        <v>135</v>
      </c>
      <c r="C162" s="136" t="s">
        <v>248</v>
      </c>
      <c r="D162" s="197">
        <v>39737</v>
      </c>
      <c r="E162" s="232">
        <v>32.799999999999997</v>
      </c>
      <c r="F162" s="232"/>
      <c r="G162" s="232">
        <v>32.799999999999997</v>
      </c>
      <c r="H162" s="613"/>
      <c r="I162" s="604"/>
      <c r="J162" s="199"/>
      <c r="K162" s="607"/>
      <c r="L162" s="616"/>
      <c r="M162" s="214"/>
      <c r="N162" s="215"/>
    </row>
    <row r="163" spans="1:15" s="211" customFormat="1" ht="18" x14ac:dyDescent="0.25">
      <c r="A163" s="195">
        <v>4</v>
      </c>
      <c r="B163" s="218">
        <v>193</v>
      </c>
      <c r="C163" s="136" t="s">
        <v>249</v>
      </c>
      <c r="D163" s="197">
        <v>39791</v>
      </c>
      <c r="E163" s="232" t="s">
        <v>519</v>
      </c>
      <c r="F163" s="232"/>
      <c r="G163" s="232">
        <v>66.790000000000006</v>
      </c>
      <c r="H163" s="613"/>
      <c r="I163" s="604"/>
      <c r="J163" s="199"/>
      <c r="K163" s="607"/>
      <c r="L163" s="616"/>
      <c r="M163" s="214"/>
      <c r="N163" s="219">
        <f>G161+G162+G163+G164+G165+G166+G167</f>
        <v>375.14</v>
      </c>
    </row>
    <row r="164" spans="1:15" s="211" customFormat="1" ht="18" x14ac:dyDescent="0.25">
      <c r="A164" s="195">
        <v>5</v>
      </c>
      <c r="B164" s="218">
        <v>182</v>
      </c>
      <c r="C164" s="136" t="s">
        <v>250</v>
      </c>
      <c r="D164" s="197">
        <v>39936</v>
      </c>
      <c r="E164" s="232">
        <v>33.11</v>
      </c>
      <c r="F164" s="232"/>
      <c r="G164" s="232">
        <v>33.11</v>
      </c>
      <c r="H164" s="613"/>
      <c r="I164" s="604"/>
      <c r="J164" s="199"/>
      <c r="K164" s="607"/>
      <c r="L164" s="616"/>
      <c r="M164" s="214"/>
      <c r="N164" s="215"/>
    </row>
    <row r="165" spans="1:15" s="211" customFormat="1" ht="18" x14ac:dyDescent="0.25">
      <c r="A165" s="195">
        <v>6</v>
      </c>
      <c r="B165" s="218">
        <v>106</v>
      </c>
      <c r="C165" s="136" t="s">
        <v>251</v>
      </c>
      <c r="D165" s="197">
        <v>39973</v>
      </c>
      <c r="E165" s="232">
        <v>59.13</v>
      </c>
      <c r="F165" s="232">
        <v>12</v>
      </c>
      <c r="G165" s="232">
        <v>71.13</v>
      </c>
      <c r="H165" s="613"/>
      <c r="I165" s="604"/>
      <c r="J165" s="199"/>
      <c r="K165" s="607"/>
      <c r="L165" s="616"/>
      <c r="M165" s="214"/>
      <c r="N165" s="215"/>
    </row>
    <row r="166" spans="1:15" s="211" customFormat="1" ht="18" x14ac:dyDescent="0.25">
      <c r="A166" s="195">
        <v>7</v>
      </c>
      <c r="B166" s="218">
        <v>115</v>
      </c>
      <c r="C166" s="136" t="s">
        <v>252</v>
      </c>
      <c r="D166" s="197">
        <v>39884</v>
      </c>
      <c r="E166" s="232">
        <v>39.56</v>
      </c>
      <c r="F166" s="232"/>
      <c r="G166" s="232">
        <v>39.56</v>
      </c>
      <c r="H166" s="613"/>
      <c r="I166" s="604"/>
      <c r="J166" s="199"/>
      <c r="K166" s="607"/>
      <c r="L166" s="616"/>
      <c r="M166" s="214"/>
      <c r="N166" s="215"/>
    </row>
    <row r="167" spans="1:15" s="211" customFormat="1" ht="18" x14ac:dyDescent="0.25">
      <c r="A167" s="203">
        <v>8</v>
      </c>
      <c r="B167" s="285">
        <v>116</v>
      </c>
      <c r="C167" s="288" t="s">
        <v>254</v>
      </c>
      <c r="D167" s="289">
        <v>40294</v>
      </c>
      <c r="E167" s="259">
        <v>50</v>
      </c>
      <c r="F167" s="259"/>
      <c r="G167" s="236">
        <v>50</v>
      </c>
      <c r="H167" s="614"/>
      <c r="I167" s="605"/>
      <c r="J167" s="208"/>
      <c r="K167" s="608"/>
      <c r="L167" s="617"/>
      <c r="M167" s="214"/>
      <c r="N167" s="215"/>
    </row>
    <row r="168" spans="1:15" s="211" customFormat="1" ht="18" customHeight="1" x14ac:dyDescent="0.3">
      <c r="A168" s="290"/>
      <c r="B168" s="183" t="s">
        <v>119</v>
      </c>
      <c r="C168" s="483" t="s">
        <v>327</v>
      </c>
      <c r="D168" s="184"/>
      <c r="E168" s="141"/>
      <c r="F168" s="141"/>
      <c r="G168" s="141"/>
      <c r="H168" s="141"/>
      <c r="I168" s="141"/>
      <c r="J168" s="212"/>
      <c r="K168" s="212"/>
      <c r="L168" s="213"/>
      <c r="M168" s="214"/>
      <c r="N168" s="215"/>
    </row>
    <row r="169" spans="1:15" s="211" customFormat="1" ht="18" x14ac:dyDescent="0.25">
      <c r="A169" s="188">
        <v>1</v>
      </c>
      <c r="B169" s="216">
        <v>198</v>
      </c>
      <c r="C169" s="482" t="s">
        <v>325</v>
      </c>
      <c r="D169" s="190">
        <v>39743</v>
      </c>
      <c r="E169" s="255" t="s">
        <v>508</v>
      </c>
      <c r="F169" s="255">
        <v>3</v>
      </c>
      <c r="G169" s="230">
        <v>98.26</v>
      </c>
      <c r="H169" s="612"/>
      <c r="I169" s="603">
        <f>SUM(G169:G176)+H169-(MAX(G169:G176))</f>
        <v>596.54999999999995</v>
      </c>
      <c r="J169" s="193"/>
      <c r="K169" s="606">
        <v>3.9236111111111112E-3</v>
      </c>
      <c r="L169" s="615">
        <v>25</v>
      </c>
      <c r="M169" s="214"/>
      <c r="N169" s="215"/>
    </row>
    <row r="170" spans="1:15" s="211" customFormat="1" ht="18" x14ac:dyDescent="0.25">
      <c r="A170" s="195">
        <v>2</v>
      </c>
      <c r="B170" s="218">
        <v>145</v>
      </c>
      <c r="C170" s="136" t="s">
        <v>321</v>
      </c>
      <c r="D170" s="197">
        <v>39781</v>
      </c>
      <c r="E170" s="232" t="s">
        <v>509</v>
      </c>
      <c r="F170" s="232">
        <v>51</v>
      </c>
      <c r="G170" s="232">
        <v>149.02000000000001</v>
      </c>
      <c r="H170" s="613"/>
      <c r="I170" s="604"/>
      <c r="J170" s="199"/>
      <c r="K170" s="607"/>
      <c r="L170" s="616"/>
      <c r="M170" s="214"/>
      <c r="N170" s="215"/>
    </row>
    <row r="171" spans="1:15" s="211" customFormat="1" ht="18" x14ac:dyDescent="0.25">
      <c r="A171" s="195">
        <v>3</v>
      </c>
      <c r="B171" s="218">
        <v>128</v>
      </c>
      <c r="C171" s="136" t="s">
        <v>322</v>
      </c>
      <c r="D171" s="197">
        <v>39737</v>
      </c>
      <c r="E171" s="232">
        <v>48.82</v>
      </c>
      <c r="F171" s="232">
        <v>30</v>
      </c>
      <c r="G171" s="232">
        <v>78.819999999999993</v>
      </c>
      <c r="H171" s="613"/>
      <c r="I171" s="604"/>
      <c r="J171" s="199"/>
      <c r="K171" s="607"/>
      <c r="L171" s="616"/>
      <c r="M171" s="214"/>
      <c r="N171" s="215"/>
    </row>
    <row r="172" spans="1:15" s="211" customFormat="1" ht="18" x14ac:dyDescent="0.25">
      <c r="A172" s="195">
        <v>4</v>
      </c>
      <c r="B172" s="218">
        <v>169</v>
      </c>
      <c r="C172" s="136" t="s">
        <v>323</v>
      </c>
      <c r="D172" s="197">
        <v>39791</v>
      </c>
      <c r="E172" s="232">
        <v>56.46</v>
      </c>
      <c r="F172" s="232">
        <v>33</v>
      </c>
      <c r="G172" s="232">
        <v>89.46</v>
      </c>
      <c r="H172" s="613"/>
      <c r="I172" s="604"/>
      <c r="J172" s="199"/>
      <c r="K172" s="607"/>
      <c r="L172" s="616"/>
      <c r="M172" s="214"/>
      <c r="N172" s="219">
        <f>G169+G170+G171+G172+G173+G174+G176</f>
        <v>596.55000000000007</v>
      </c>
      <c r="O172" s="201"/>
    </row>
    <row r="173" spans="1:15" s="211" customFormat="1" ht="18" x14ac:dyDescent="0.25">
      <c r="A173" s="195">
        <v>5</v>
      </c>
      <c r="B173" s="218">
        <v>166</v>
      </c>
      <c r="C173" s="136" t="s">
        <v>326</v>
      </c>
      <c r="D173" s="197">
        <v>39936</v>
      </c>
      <c r="E173" s="232">
        <v>53.61</v>
      </c>
      <c r="F173" s="232"/>
      <c r="G173" s="232">
        <v>53.61</v>
      </c>
      <c r="H173" s="613"/>
      <c r="I173" s="604"/>
      <c r="J173" s="199"/>
      <c r="K173" s="607"/>
      <c r="L173" s="616"/>
      <c r="M173" s="214"/>
      <c r="N173" s="215"/>
    </row>
    <row r="174" spans="1:15" s="211" customFormat="1" ht="18" x14ac:dyDescent="0.25">
      <c r="A174" s="195">
        <v>6</v>
      </c>
      <c r="B174" s="218">
        <v>161</v>
      </c>
      <c r="C174" s="136" t="s">
        <v>324</v>
      </c>
      <c r="D174" s="197">
        <v>39973</v>
      </c>
      <c r="E174" s="232" t="s">
        <v>510</v>
      </c>
      <c r="F174" s="232">
        <v>6</v>
      </c>
      <c r="G174" s="232">
        <v>68.900000000000006</v>
      </c>
      <c r="H174" s="613"/>
      <c r="I174" s="604"/>
      <c r="J174" s="199"/>
      <c r="K174" s="607"/>
      <c r="L174" s="616"/>
      <c r="M174" s="214"/>
      <c r="N174" s="215"/>
    </row>
    <row r="175" spans="1:15" s="211" customFormat="1" ht="18" x14ac:dyDescent="0.25">
      <c r="A175" s="195">
        <v>7</v>
      </c>
      <c r="B175" s="218">
        <v>195</v>
      </c>
      <c r="C175" s="136" t="s">
        <v>406</v>
      </c>
      <c r="D175" s="197">
        <v>39884</v>
      </c>
      <c r="E175" s="232" t="s">
        <v>511</v>
      </c>
      <c r="F175" s="232">
        <v>12</v>
      </c>
      <c r="G175" s="232">
        <v>153.69</v>
      </c>
      <c r="H175" s="613"/>
      <c r="I175" s="604"/>
      <c r="J175" s="199"/>
      <c r="K175" s="607"/>
      <c r="L175" s="616"/>
      <c r="M175" s="214"/>
      <c r="N175" s="215"/>
    </row>
    <row r="176" spans="1:15" s="211" customFormat="1" ht="18.600000000000001" customHeight="1" thickBot="1" x14ac:dyDescent="0.3">
      <c r="A176" s="203">
        <v>8</v>
      </c>
      <c r="B176" s="220">
        <v>163</v>
      </c>
      <c r="C176" s="221" t="s">
        <v>407</v>
      </c>
      <c r="D176" s="206">
        <v>40294</v>
      </c>
      <c r="E176" s="259">
        <v>58.48</v>
      </c>
      <c r="F176" s="259"/>
      <c r="G176" s="236">
        <v>58.48</v>
      </c>
      <c r="H176" s="614"/>
      <c r="I176" s="605"/>
      <c r="J176" s="208"/>
      <c r="K176" s="608"/>
      <c r="L176" s="617"/>
      <c r="M176" s="214"/>
      <c r="N176" s="215"/>
    </row>
    <row r="177" spans="1:16" s="211" customFormat="1" ht="21.6" thickBot="1" x14ac:dyDescent="0.3">
      <c r="A177" s="182"/>
      <c r="B177" s="183" t="s">
        <v>120</v>
      </c>
      <c r="C177" s="566" t="s">
        <v>239</v>
      </c>
      <c r="D177" s="184"/>
      <c r="E177" s="141"/>
      <c r="F177" s="141"/>
      <c r="G177" s="141"/>
      <c r="H177" s="141"/>
      <c r="I177" s="141"/>
      <c r="J177" s="212"/>
      <c r="K177" s="212"/>
      <c r="L177" s="241"/>
      <c r="M177" s="214"/>
      <c r="N177" s="215"/>
    </row>
    <row r="178" spans="1:16" s="211" customFormat="1" ht="18" x14ac:dyDescent="0.25">
      <c r="A178" s="188">
        <v>1</v>
      </c>
      <c r="B178" s="216">
        <v>314</v>
      </c>
      <c r="C178" s="485" t="s">
        <v>231</v>
      </c>
      <c r="D178" s="190">
        <v>39272</v>
      </c>
      <c r="E178" s="255">
        <v>31.85</v>
      </c>
      <c r="F178" s="255">
        <v>10</v>
      </c>
      <c r="G178" s="230">
        <v>41.85</v>
      </c>
      <c r="H178" s="612"/>
      <c r="I178" s="603">
        <f>SUM(G178:G185)+H178-(MAX(G178:G185))</f>
        <v>380.28</v>
      </c>
      <c r="J178" s="193"/>
      <c r="K178" s="606">
        <v>5.185185185185185E-3</v>
      </c>
      <c r="L178" s="615">
        <v>13</v>
      </c>
      <c r="M178" s="214"/>
      <c r="N178" s="215"/>
      <c r="P178" s="291"/>
    </row>
    <row r="179" spans="1:16" s="211" customFormat="1" ht="18" x14ac:dyDescent="0.25">
      <c r="A179" s="195">
        <v>2</v>
      </c>
      <c r="B179" s="218">
        <v>303</v>
      </c>
      <c r="C179" s="486" t="s">
        <v>232</v>
      </c>
      <c r="D179" s="197">
        <v>39616</v>
      </c>
      <c r="E179" s="232">
        <v>40.700000000000003</v>
      </c>
      <c r="F179" s="232">
        <v>33</v>
      </c>
      <c r="G179" s="232">
        <v>73.7</v>
      </c>
      <c r="H179" s="613"/>
      <c r="I179" s="604"/>
      <c r="J179" s="199"/>
      <c r="K179" s="607"/>
      <c r="L179" s="616"/>
      <c r="M179" s="214"/>
      <c r="N179" s="215"/>
      <c r="P179" s="291"/>
    </row>
    <row r="180" spans="1:16" s="211" customFormat="1" ht="18" x14ac:dyDescent="0.25">
      <c r="A180" s="195">
        <v>3</v>
      </c>
      <c r="B180" s="218">
        <v>339</v>
      </c>
      <c r="C180" s="486" t="s">
        <v>233</v>
      </c>
      <c r="D180" s="197">
        <v>39758</v>
      </c>
      <c r="E180" s="232" t="s">
        <v>512</v>
      </c>
      <c r="F180" s="232"/>
      <c r="G180" s="232">
        <v>63.33</v>
      </c>
      <c r="H180" s="613"/>
      <c r="I180" s="604"/>
      <c r="J180" s="199"/>
      <c r="K180" s="607"/>
      <c r="L180" s="616"/>
      <c r="M180" s="214"/>
      <c r="N180" s="215"/>
      <c r="P180" s="291"/>
    </row>
    <row r="181" spans="1:16" s="211" customFormat="1" ht="18" x14ac:dyDescent="0.25">
      <c r="A181" s="195">
        <v>4</v>
      </c>
      <c r="B181" s="218">
        <v>380</v>
      </c>
      <c r="C181" s="486" t="s">
        <v>234</v>
      </c>
      <c r="D181" s="197">
        <v>39525</v>
      </c>
      <c r="E181" s="232" t="s">
        <v>513</v>
      </c>
      <c r="F181" s="232"/>
      <c r="G181" s="232">
        <v>71</v>
      </c>
      <c r="H181" s="613"/>
      <c r="I181" s="604"/>
      <c r="J181" s="199"/>
      <c r="K181" s="607"/>
      <c r="L181" s="616"/>
      <c r="M181" s="214"/>
      <c r="N181" s="219">
        <f>G178+G180+G181+G182+G183+G184+G185</f>
        <v>380.28</v>
      </c>
      <c r="P181" s="291"/>
    </row>
    <row r="182" spans="1:16" s="211" customFormat="1" ht="18" x14ac:dyDescent="0.25">
      <c r="A182" s="195">
        <v>5</v>
      </c>
      <c r="B182" s="218">
        <v>373</v>
      </c>
      <c r="C182" s="486" t="s">
        <v>235</v>
      </c>
      <c r="D182" s="197">
        <v>39589</v>
      </c>
      <c r="E182" s="232">
        <v>38.840000000000003</v>
      </c>
      <c r="F182" s="232">
        <v>5</v>
      </c>
      <c r="G182" s="232">
        <v>43.84</v>
      </c>
      <c r="H182" s="613"/>
      <c r="I182" s="604"/>
      <c r="J182" s="199"/>
      <c r="K182" s="607"/>
      <c r="L182" s="616"/>
      <c r="M182" s="214"/>
      <c r="N182" s="219"/>
      <c r="O182" s="201"/>
      <c r="P182" s="291"/>
    </row>
    <row r="183" spans="1:16" s="211" customFormat="1" ht="18" x14ac:dyDescent="0.25">
      <c r="A183" s="195">
        <v>6</v>
      </c>
      <c r="B183" s="218">
        <v>388</v>
      </c>
      <c r="C183" s="486" t="s">
        <v>236</v>
      </c>
      <c r="D183" s="197">
        <v>39792</v>
      </c>
      <c r="E183" s="232">
        <v>50.4</v>
      </c>
      <c r="F183" s="232"/>
      <c r="G183" s="232">
        <v>50.4</v>
      </c>
      <c r="H183" s="613"/>
      <c r="I183" s="604"/>
      <c r="J183" s="199"/>
      <c r="K183" s="607"/>
      <c r="L183" s="616"/>
      <c r="M183" s="214"/>
      <c r="N183" s="215"/>
      <c r="P183" s="291"/>
    </row>
    <row r="184" spans="1:16" s="211" customFormat="1" ht="18" x14ac:dyDescent="0.25">
      <c r="A184" s="195">
        <v>7</v>
      </c>
      <c r="B184" s="218">
        <v>375</v>
      </c>
      <c r="C184" s="486" t="s">
        <v>237</v>
      </c>
      <c r="D184" s="197">
        <v>39735</v>
      </c>
      <c r="E184" s="232">
        <v>40.9</v>
      </c>
      <c r="F184" s="232"/>
      <c r="G184" s="232">
        <v>40.9</v>
      </c>
      <c r="H184" s="613"/>
      <c r="I184" s="604"/>
      <c r="J184" s="199"/>
      <c r="K184" s="607"/>
      <c r="L184" s="616"/>
      <c r="M184" s="214"/>
      <c r="N184" s="215"/>
      <c r="P184" s="291"/>
    </row>
    <row r="185" spans="1:16" s="211" customFormat="1" ht="18.600000000000001" thickBot="1" x14ac:dyDescent="0.3">
      <c r="A185" s="203">
        <v>8</v>
      </c>
      <c r="B185" s="220">
        <v>319</v>
      </c>
      <c r="C185" s="487" t="s">
        <v>238</v>
      </c>
      <c r="D185" s="206">
        <v>39968</v>
      </c>
      <c r="E185" s="259">
        <v>38.96</v>
      </c>
      <c r="F185" s="259">
        <v>30</v>
      </c>
      <c r="G185" s="236">
        <v>68.959999999999994</v>
      </c>
      <c r="H185" s="614"/>
      <c r="I185" s="605"/>
      <c r="J185" s="208"/>
      <c r="K185" s="608"/>
      <c r="L185" s="617"/>
      <c r="M185" s="214"/>
      <c r="N185" s="215"/>
      <c r="P185" s="291"/>
    </row>
    <row r="186" spans="1:16" s="211" customFormat="1" ht="24" customHeight="1" thickBot="1" x14ac:dyDescent="0.3">
      <c r="A186" s="223"/>
      <c r="B186" s="183" t="s">
        <v>121</v>
      </c>
      <c r="C186" s="598" t="s">
        <v>344</v>
      </c>
      <c r="D186" s="599"/>
      <c r="E186" s="599"/>
      <c r="F186" s="599"/>
      <c r="G186" s="599"/>
      <c r="H186" s="141"/>
      <c r="I186" s="141"/>
      <c r="J186" s="212"/>
      <c r="K186" s="212"/>
      <c r="L186" s="241"/>
      <c r="M186" s="214"/>
      <c r="N186" s="215"/>
      <c r="O186" s="140"/>
    </row>
    <row r="187" spans="1:16" s="211" customFormat="1" ht="18" customHeight="1" x14ac:dyDescent="0.25">
      <c r="A187" s="188">
        <v>1</v>
      </c>
      <c r="B187" s="216">
        <v>274</v>
      </c>
      <c r="C187" s="485" t="s">
        <v>336</v>
      </c>
      <c r="D187" s="292">
        <v>39430</v>
      </c>
      <c r="E187" s="255">
        <v>39.380000000000003</v>
      </c>
      <c r="F187" s="255"/>
      <c r="G187" s="230">
        <v>39.380000000000003</v>
      </c>
      <c r="H187" s="255"/>
      <c r="I187" s="609">
        <f>SUM(G187:G195)+H187-(MAX(G187:G195))</f>
        <v>361.30000000000007</v>
      </c>
      <c r="J187" s="193"/>
      <c r="K187" s="293">
        <v>3.5879629629629629E-3</v>
      </c>
      <c r="L187" s="600">
        <v>9</v>
      </c>
      <c r="M187" s="214"/>
      <c r="N187" s="215"/>
      <c r="O187" s="140"/>
    </row>
    <row r="188" spans="1:16" s="211" customFormat="1" ht="18" customHeight="1" x14ac:dyDescent="0.25">
      <c r="A188" s="195">
        <v>2</v>
      </c>
      <c r="B188" s="218">
        <v>208</v>
      </c>
      <c r="C188" s="486" t="s">
        <v>337</v>
      </c>
      <c r="D188" s="294">
        <v>39428</v>
      </c>
      <c r="E188" s="232">
        <v>34.590000000000003</v>
      </c>
      <c r="F188" s="232"/>
      <c r="G188" s="232">
        <v>34.590000000000003</v>
      </c>
      <c r="H188" s="232"/>
      <c r="I188" s="610"/>
      <c r="J188" s="199"/>
      <c r="K188" s="295"/>
      <c r="L188" s="601"/>
      <c r="M188" s="214"/>
      <c r="N188" s="215"/>
      <c r="O188" s="140"/>
    </row>
    <row r="189" spans="1:16" s="211" customFormat="1" ht="18" customHeight="1" x14ac:dyDescent="0.25">
      <c r="A189" s="195">
        <v>3</v>
      </c>
      <c r="B189" s="218">
        <v>233</v>
      </c>
      <c r="C189" s="486" t="s">
        <v>338</v>
      </c>
      <c r="D189" s="294">
        <v>39355</v>
      </c>
      <c r="E189" s="232" t="s">
        <v>514</v>
      </c>
      <c r="F189" s="232"/>
      <c r="G189" s="232">
        <v>62.2</v>
      </c>
      <c r="H189" s="232"/>
      <c r="I189" s="610"/>
      <c r="J189" s="199"/>
      <c r="K189" s="295"/>
      <c r="L189" s="601"/>
      <c r="M189" s="214"/>
      <c r="N189" s="215"/>
      <c r="O189" s="140"/>
    </row>
    <row r="190" spans="1:16" s="211" customFormat="1" ht="19.95" customHeight="1" x14ac:dyDescent="0.25">
      <c r="A190" s="195">
        <v>4</v>
      </c>
      <c r="B190" s="218">
        <v>225</v>
      </c>
      <c r="C190" s="486" t="s">
        <v>339</v>
      </c>
      <c r="D190" s="294">
        <v>39747</v>
      </c>
      <c r="E190" s="232">
        <v>53.61</v>
      </c>
      <c r="F190" s="232"/>
      <c r="G190" s="232">
        <v>53.61</v>
      </c>
      <c r="H190" s="232"/>
      <c r="I190" s="610"/>
      <c r="J190" s="199"/>
      <c r="K190" s="295"/>
      <c r="L190" s="601"/>
      <c r="M190" s="214"/>
      <c r="N190" s="219">
        <f>G187+G188+G189+G190+G191+G192+G194</f>
        <v>361.30000000000007</v>
      </c>
    </row>
    <row r="191" spans="1:16" s="211" customFormat="1" ht="18" customHeight="1" x14ac:dyDescent="0.25">
      <c r="A191" s="195">
        <v>5</v>
      </c>
      <c r="B191" s="218">
        <v>240</v>
      </c>
      <c r="C191" s="486" t="s">
        <v>340</v>
      </c>
      <c r="D191" s="294">
        <v>39426</v>
      </c>
      <c r="E191" s="232">
        <v>40.799999999999997</v>
      </c>
      <c r="F191" s="232"/>
      <c r="G191" s="232">
        <v>40.799999999999997</v>
      </c>
      <c r="H191" s="232"/>
      <c r="I191" s="610"/>
      <c r="J191" s="199"/>
      <c r="K191" s="295"/>
      <c r="L191" s="601"/>
      <c r="M191" s="214"/>
      <c r="N191" s="219"/>
      <c r="O191" s="201"/>
      <c r="P191" s="217"/>
    </row>
    <row r="192" spans="1:16" s="211" customFormat="1" ht="18" customHeight="1" x14ac:dyDescent="0.25">
      <c r="A192" s="195">
        <v>6</v>
      </c>
      <c r="B192" s="218">
        <v>237</v>
      </c>
      <c r="C192" s="486" t="s">
        <v>341</v>
      </c>
      <c r="D192" s="294">
        <v>39317</v>
      </c>
      <c r="E192" s="232">
        <v>53.22</v>
      </c>
      <c r="F192" s="232"/>
      <c r="G192" s="232">
        <v>53.22</v>
      </c>
      <c r="H192" s="232"/>
      <c r="I192" s="610"/>
      <c r="J192" s="199"/>
      <c r="K192" s="295"/>
      <c r="L192" s="601"/>
      <c r="M192" s="214"/>
      <c r="N192" s="215"/>
    </row>
    <row r="193" spans="1:15" s="211" customFormat="1" ht="18" customHeight="1" x14ac:dyDescent="0.25">
      <c r="A193" s="195">
        <v>7</v>
      </c>
      <c r="B193" s="218">
        <v>211</v>
      </c>
      <c r="C193" s="486" t="s">
        <v>342</v>
      </c>
      <c r="D193" s="294"/>
      <c r="E193" s="232" t="s">
        <v>515</v>
      </c>
      <c r="F193" s="232"/>
      <c r="G193" s="232">
        <v>115.35</v>
      </c>
      <c r="H193" s="232"/>
      <c r="I193" s="610"/>
      <c r="J193" s="199"/>
      <c r="K193" s="295"/>
      <c r="L193" s="601"/>
      <c r="M193" s="214"/>
      <c r="N193" s="215"/>
    </row>
    <row r="194" spans="1:15" s="211" customFormat="1" ht="18" customHeight="1" thickBot="1" x14ac:dyDescent="0.3">
      <c r="A194" s="203">
        <v>8</v>
      </c>
      <c r="B194" s="220">
        <v>280</v>
      </c>
      <c r="C194" s="487" t="s">
        <v>343</v>
      </c>
      <c r="D194" s="505">
        <v>39471</v>
      </c>
      <c r="E194" s="259" t="s">
        <v>516</v>
      </c>
      <c r="F194" s="259"/>
      <c r="G194" s="259">
        <v>77.5</v>
      </c>
      <c r="H194" s="259"/>
      <c r="I194" s="611"/>
      <c r="J194" s="208"/>
      <c r="K194" s="297"/>
      <c r="L194" s="602"/>
      <c r="M194" s="214"/>
      <c r="N194" s="215"/>
    </row>
    <row r="195" spans="1:15" s="211" customFormat="1" ht="18.600000000000001" hidden="1" customHeight="1" x14ac:dyDescent="0.25">
      <c r="A195" s="310">
        <v>8</v>
      </c>
      <c r="B195" s="348"/>
      <c r="C195" s="296"/>
      <c r="D195" s="503"/>
      <c r="E195" s="313"/>
      <c r="F195" s="313"/>
      <c r="G195" s="236"/>
      <c r="H195" s="313"/>
      <c r="I195" s="316"/>
      <c r="J195" s="317"/>
      <c r="K195" s="504"/>
      <c r="L195" s="210"/>
      <c r="M195" s="214"/>
      <c r="N195" s="215"/>
    </row>
    <row r="196" spans="1:15" s="211" customFormat="1" ht="18.600000000000001" customHeight="1" thickBot="1" x14ac:dyDescent="0.35">
      <c r="A196" s="182"/>
      <c r="B196" s="183" t="s">
        <v>122</v>
      </c>
      <c r="C196" s="483" t="s">
        <v>139</v>
      </c>
      <c r="D196" s="184"/>
      <c r="E196" s="298"/>
      <c r="F196" s="298"/>
      <c r="G196" s="298"/>
      <c r="H196" s="298"/>
      <c r="I196" s="299"/>
      <c r="J196" s="300"/>
      <c r="K196" s="301"/>
      <c r="L196" s="302"/>
      <c r="M196" s="214"/>
      <c r="N196" s="215"/>
    </row>
    <row r="197" spans="1:15" s="211" customFormat="1" ht="18" x14ac:dyDescent="0.25">
      <c r="A197" s="188">
        <v>1</v>
      </c>
      <c r="B197" s="216">
        <v>168</v>
      </c>
      <c r="C197" s="482" t="s">
        <v>387</v>
      </c>
      <c r="D197" s="128">
        <v>39948</v>
      </c>
      <c r="E197" s="255">
        <v>36.619999999999997</v>
      </c>
      <c r="F197" s="255"/>
      <c r="G197" s="230">
        <v>36.619999999999997</v>
      </c>
      <c r="H197" s="612"/>
      <c r="I197" s="603">
        <f>SUM(G197:G204)+H197-(MAX(G197:G204))</f>
        <v>320.65999999999997</v>
      </c>
      <c r="J197" s="193"/>
      <c r="K197" s="293"/>
      <c r="L197" s="600">
        <v>7</v>
      </c>
      <c r="M197" s="214"/>
      <c r="N197" s="215"/>
    </row>
    <row r="198" spans="1:15" s="211" customFormat="1" ht="18" customHeight="1" x14ac:dyDescent="0.25">
      <c r="A198" s="195">
        <v>2</v>
      </c>
      <c r="B198" s="218">
        <v>121</v>
      </c>
      <c r="C198" s="136" t="s">
        <v>388</v>
      </c>
      <c r="D198" s="303">
        <v>40044</v>
      </c>
      <c r="E198" s="232" t="s">
        <v>457</v>
      </c>
      <c r="F198" s="232">
        <v>3</v>
      </c>
      <c r="G198" s="232">
        <v>64.08</v>
      </c>
      <c r="H198" s="613"/>
      <c r="I198" s="604"/>
      <c r="J198" s="199"/>
      <c r="K198" s="295"/>
      <c r="L198" s="601"/>
      <c r="M198" s="214"/>
      <c r="N198" s="215"/>
    </row>
    <row r="199" spans="1:15" s="211" customFormat="1" ht="18" customHeight="1" x14ac:dyDescent="0.25">
      <c r="A199" s="195">
        <v>3</v>
      </c>
      <c r="B199" s="218">
        <v>149</v>
      </c>
      <c r="C199" s="136" t="s">
        <v>389</v>
      </c>
      <c r="D199" s="303">
        <v>39960</v>
      </c>
      <c r="E199" s="232">
        <v>40.020000000000003</v>
      </c>
      <c r="F199" s="232">
        <v>15</v>
      </c>
      <c r="G199" s="232">
        <v>55.02</v>
      </c>
      <c r="H199" s="613"/>
      <c r="I199" s="604"/>
      <c r="J199" s="199"/>
      <c r="K199" s="295"/>
      <c r="L199" s="601"/>
      <c r="M199" s="214"/>
      <c r="N199" s="219">
        <f>G197+G199+G200+G201+G202+G203+G204</f>
        <v>320.66000000000003</v>
      </c>
    </row>
    <row r="200" spans="1:15" s="211" customFormat="1" ht="18" customHeight="1" x14ac:dyDescent="0.25">
      <c r="A200" s="195">
        <v>4</v>
      </c>
      <c r="B200" s="218">
        <v>147</v>
      </c>
      <c r="C200" s="136" t="s">
        <v>390</v>
      </c>
      <c r="D200" s="303">
        <v>39968</v>
      </c>
      <c r="E200" s="232">
        <v>42.29</v>
      </c>
      <c r="F200" s="232"/>
      <c r="G200" s="232">
        <v>42.29</v>
      </c>
      <c r="H200" s="613"/>
      <c r="I200" s="604"/>
      <c r="J200" s="199"/>
      <c r="K200" s="295"/>
      <c r="L200" s="601"/>
      <c r="M200" s="214"/>
      <c r="N200" s="215"/>
    </row>
    <row r="201" spans="1:15" s="211" customFormat="1" ht="18" customHeight="1" x14ac:dyDescent="0.25">
      <c r="A201" s="195">
        <v>5</v>
      </c>
      <c r="B201" s="218">
        <v>187</v>
      </c>
      <c r="C201" s="136" t="s">
        <v>391</v>
      </c>
      <c r="D201" s="303">
        <v>39550</v>
      </c>
      <c r="E201" s="232">
        <v>35.22</v>
      </c>
      <c r="F201" s="232">
        <v>6</v>
      </c>
      <c r="G201" s="232">
        <v>41.22</v>
      </c>
      <c r="H201" s="613"/>
      <c r="I201" s="604"/>
      <c r="J201" s="199"/>
      <c r="K201" s="295"/>
      <c r="L201" s="601"/>
      <c r="M201" s="214"/>
      <c r="N201" s="215"/>
    </row>
    <row r="202" spans="1:15" s="211" customFormat="1" ht="18" customHeight="1" x14ac:dyDescent="0.25">
      <c r="A202" s="195">
        <v>6</v>
      </c>
      <c r="B202" s="218">
        <v>120</v>
      </c>
      <c r="C202" s="136" t="s">
        <v>392</v>
      </c>
      <c r="D202" s="303">
        <v>39985</v>
      </c>
      <c r="E202" s="232">
        <v>41.94</v>
      </c>
      <c r="F202" s="232"/>
      <c r="G202" s="232">
        <v>41.94</v>
      </c>
      <c r="H202" s="613"/>
      <c r="I202" s="604"/>
      <c r="J202" s="199"/>
      <c r="K202" s="295"/>
      <c r="L202" s="601"/>
      <c r="M202" s="214"/>
      <c r="N202" s="215"/>
    </row>
    <row r="203" spans="1:15" s="211" customFormat="1" ht="18" customHeight="1" x14ac:dyDescent="0.25">
      <c r="A203" s="195">
        <v>7</v>
      </c>
      <c r="B203" s="218">
        <v>183</v>
      </c>
      <c r="C203" s="136" t="s">
        <v>393</v>
      </c>
      <c r="D203" s="303"/>
      <c r="E203" s="232">
        <v>40.58</v>
      </c>
      <c r="F203" s="232">
        <v>6</v>
      </c>
      <c r="G203" s="232">
        <v>46.58</v>
      </c>
      <c r="H203" s="613"/>
      <c r="I203" s="604"/>
      <c r="J203" s="199"/>
      <c r="K203" s="295"/>
      <c r="L203" s="601"/>
      <c r="M203" s="214"/>
      <c r="N203" s="215"/>
    </row>
    <row r="204" spans="1:15" s="211" customFormat="1" ht="18" customHeight="1" thickBot="1" x14ac:dyDescent="0.3">
      <c r="A204" s="203">
        <v>8</v>
      </c>
      <c r="B204" s="220">
        <v>194</v>
      </c>
      <c r="C204" s="221" t="s">
        <v>394</v>
      </c>
      <c r="D204" s="506">
        <v>39591</v>
      </c>
      <c r="E204" s="259">
        <v>24.99</v>
      </c>
      <c r="F204" s="259">
        <v>32</v>
      </c>
      <c r="G204" s="259">
        <v>56.99</v>
      </c>
      <c r="H204" s="614"/>
      <c r="I204" s="605"/>
      <c r="J204" s="208"/>
      <c r="K204" s="297"/>
      <c r="L204" s="602"/>
      <c r="M204" s="214"/>
      <c r="N204" s="215"/>
    </row>
    <row r="205" spans="1:15" s="211" customFormat="1" ht="18.600000000000001" customHeight="1" thickBot="1" x14ac:dyDescent="0.35">
      <c r="A205" s="182"/>
      <c r="B205" s="183" t="s">
        <v>129</v>
      </c>
      <c r="C205" s="483" t="s">
        <v>295</v>
      </c>
      <c r="D205" s="184"/>
      <c r="E205" s="304"/>
      <c r="F205" s="304"/>
      <c r="G205" s="304"/>
      <c r="H205" s="304"/>
      <c r="I205" s="305"/>
      <c r="J205" s="300"/>
      <c r="K205" s="301"/>
      <c r="L205" s="302"/>
      <c r="M205" s="214"/>
      <c r="N205" s="215"/>
    </row>
    <row r="206" spans="1:15" s="211" customFormat="1" ht="18" x14ac:dyDescent="0.25">
      <c r="A206" s="188">
        <v>1</v>
      </c>
      <c r="B206" s="216">
        <v>157</v>
      </c>
      <c r="C206" s="482" t="s">
        <v>288</v>
      </c>
      <c r="D206" s="128">
        <v>39948</v>
      </c>
      <c r="E206" s="255" t="s">
        <v>458</v>
      </c>
      <c r="F206" s="255"/>
      <c r="G206" s="230">
        <v>87.45</v>
      </c>
      <c r="H206" s="612"/>
      <c r="I206" s="603">
        <f>SUM(G206:G213)+H206-(MAX(G206:G213))</f>
        <v>451.27</v>
      </c>
      <c r="J206" s="193"/>
      <c r="K206" s="293"/>
      <c r="L206" s="600">
        <v>19</v>
      </c>
      <c r="M206" s="214"/>
      <c r="N206" s="215"/>
    </row>
    <row r="207" spans="1:15" s="211" customFormat="1" ht="18" x14ac:dyDescent="0.25">
      <c r="A207" s="195">
        <v>2</v>
      </c>
      <c r="B207" s="218">
        <v>130</v>
      </c>
      <c r="C207" s="136" t="s">
        <v>289</v>
      </c>
      <c r="D207" s="303">
        <v>40044</v>
      </c>
      <c r="E207" s="232">
        <v>33.57</v>
      </c>
      <c r="F207" s="232">
        <v>30</v>
      </c>
      <c r="G207" s="232">
        <v>60.57</v>
      </c>
      <c r="H207" s="613"/>
      <c r="I207" s="604"/>
      <c r="J207" s="199"/>
      <c r="K207" s="295"/>
      <c r="L207" s="601"/>
      <c r="M207" s="214"/>
      <c r="N207" s="215"/>
      <c r="O207" s="217"/>
    </row>
    <row r="208" spans="1:15" s="211" customFormat="1" ht="18" x14ac:dyDescent="0.25">
      <c r="A208" s="195">
        <v>3</v>
      </c>
      <c r="B208" s="218">
        <v>179</v>
      </c>
      <c r="C208" s="136" t="s">
        <v>396</v>
      </c>
      <c r="D208" s="303">
        <v>39960</v>
      </c>
      <c r="E208" s="232">
        <v>57.42</v>
      </c>
      <c r="F208" s="232"/>
      <c r="G208" s="232">
        <v>57.42</v>
      </c>
      <c r="H208" s="613"/>
      <c r="I208" s="604"/>
      <c r="J208" s="199"/>
      <c r="K208" s="295"/>
      <c r="L208" s="601"/>
      <c r="M208" s="214"/>
      <c r="N208" s="215"/>
    </row>
    <row r="209" spans="1:16" s="211" customFormat="1" ht="18" x14ac:dyDescent="0.25">
      <c r="A209" s="195">
        <v>4</v>
      </c>
      <c r="B209" s="218">
        <v>118</v>
      </c>
      <c r="C209" s="136" t="s">
        <v>290</v>
      </c>
      <c r="D209" s="303">
        <v>39968</v>
      </c>
      <c r="E209" s="232">
        <v>54.16</v>
      </c>
      <c r="F209" s="232"/>
      <c r="G209" s="232">
        <v>54.16</v>
      </c>
      <c r="H209" s="613"/>
      <c r="I209" s="604"/>
      <c r="J209" s="199"/>
      <c r="K209" s="295"/>
      <c r="L209" s="601"/>
      <c r="M209" s="214"/>
      <c r="N209" s="219">
        <f>G206+G207+G208+G209+G210+G211+G213</f>
        <v>451.27000000000004</v>
      </c>
      <c r="O209" s="201"/>
      <c r="P209" s="217"/>
    </row>
    <row r="210" spans="1:16" s="211" customFormat="1" ht="18" x14ac:dyDescent="0.25">
      <c r="A210" s="195">
        <v>5</v>
      </c>
      <c r="B210" s="218">
        <v>150</v>
      </c>
      <c r="C210" s="136" t="s">
        <v>291</v>
      </c>
      <c r="D210" s="303">
        <v>39550</v>
      </c>
      <c r="E210" s="232">
        <v>40.950000000000003</v>
      </c>
      <c r="F210" s="232">
        <v>33</v>
      </c>
      <c r="G210" s="232">
        <v>73.95</v>
      </c>
      <c r="H210" s="613"/>
      <c r="I210" s="604"/>
      <c r="J210" s="199"/>
      <c r="K210" s="295"/>
      <c r="L210" s="601"/>
      <c r="M210" s="214"/>
      <c r="N210" s="215"/>
    </row>
    <row r="211" spans="1:16" s="211" customFormat="1" ht="18" x14ac:dyDescent="0.25">
      <c r="A211" s="195">
        <v>6</v>
      </c>
      <c r="B211" s="218">
        <v>108</v>
      </c>
      <c r="C211" s="136" t="s">
        <v>292</v>
      </c>
      <c r="D211" s="303">
        <v>39985</v>
      </c>
      <c r="E211" s="232">
        <v>45.49</v>
      </c>
      <c r="F211" s="232"/>
      <c r="G211" s="232">
        <v>45.49</v>
      </c>
      <c r="H211" s="613"/>
      <c r="I211" s="604"/>
      <c r="J211" s="199"/>
      <c r="K211" s="295"/>
      <c r="L211" s="601"/>
      <c r="M211" s="214"/>
      <c r="N211" s="215"/>
    </row>
    <row r="212" spans="1:16" s="211" customFormat="1" ht="18" x14ac:dyDescent="0.25">
      <c r="A212" s="195">
        <v>7</v>
      </c>
      <c r="B212" s="218">
        <v>151</v>
      </c>
      <c r="C212" s="136" t="s">
        <v>293</v>
      </c>
      <c r="D212" s="303"/>
      <c r="E212" s="232">
        <v>48.62</v>
      </c>
      <c r="F212" s="232" t="s">
        <v>459</v>
      </c>
      <c r="G212" s="232">
        <v>112.62</v>
      </c>
      <c r="H212" s="613"/>
      <c r="I212" s="604"/>
      <c r="J212" s="199"/>
      <c r="K212" s="295"/>
      <c r="L212" s="601"/>
      <c r="M212" s="214"/>
      <c r="N212" s="215"/>
    </row>
    <row r="213" spans="1:16" s="211" customFormat="1" ht="18" x14ac:dyDescent="0.25">
      <c r="A213" s="195">
        <v>8</v>
      </c>
      <c r="B213" s="218">
        <v>136</v>
      </c>
      <c r="C213" s="136" t="s">
        <v>294</v>
      </c>
      <c r="D213" s="303">
        <v>39591</v>
      </c>
      <c r="E213" s="232" t="s">
        <v>460</v>
      </c>
      <c r="F213" s="232">
        <v>3</v>
      </c>
      <c r="G213" s="232">
        <v>72.23</v>
      </c>
      <c r="H213" s="613"/>
      <c r="I213" s="604"/>
      <c r="J213" s="199"/>
      <c r="K213" s="295"/>
      <c r="L213" s="601"/>
      <c r="M213" s="214"/>
      <c r="N213" s="215"/>
    </row>
    <row r="214" spans="1:16" s="211" customFormat="1" ht="0.75" customHeight="1" thickBot="1" x14ac:dyDescent="0.3">
      <c r="A214" s="203">
        <v>8</v>
      </c>
      <c r="B214" s="306"/>
      <c r="C214" s="307"/>
      <c r="D214" s="308"/>
      <c r="E214" s="259"/>
      <c r="F214" s="259"/>
      <c r="G214" s="236">
        <v>500</v>
      </c>
      <c r="H214" s="614"/>
      <c r="I214" s="605"/>
      <c r="J214" s="208"/>
      <c r="K214" s="297"/>
      <c r="L214" s="602"/>
      <c r="M214" s="214"/>
      <c r="N214" s="215"/>
    </row>
    <row r="215" spans="1:16" s="211" customFormat="1" ht="20.399999999999999" customHeight="1" thickBot="1" x14ac:dyDescent="0.3">
      <c r="A215" s="223"/>
      <c r="B215" s="183" t="s">
        <v>123</v>
      </c>
      <c r="C215" s="599" t="s">
        <v>373</v>
      </c>
      <c r="D215" s="599"/>
      <c r="E215" s="599"/>
      <c r="F215" s="599"/>
      <c r="G215" s="599"/>
      <c r="H215" s="141"/>
      <c r="I215" s="225"/>
      <c r="J215" s="212"/>
      <c r="K215" s="226"/>
      <c r="L215" s="241"/>
      <c r="M215" s="214"/>
      <c r="N215" s="215"/>
    </row>
    <row r="216" spans="1:16" s="211" customFormat="1" ht="18" x14ac:dyDescent="0.25">
      <c r="A216" s="188">
        <v>1</v>
      </c>
      <c r="B216" s="216">
        <v>354</v>
      </c>
      <c r="C216" s="480" t="s">
        <v>170</v>
      </c>
      <c r="D216" s="129">
        <v>39897</v>
      </c>
      <c r="E216" s="191">
        <v>51.07</v>
      </c>
      <c r="F216" s="191"/>
      <c r="G216" s="192">
        <v>51.07</v>
      </c>
      <c r="H216" s="612"/>
      <c r="I216" s="603">
        <f>SUM(G216:G223)+H216-(MAX(G216:G223))</f>
        <v>373.9</v>
      </c>
      <c r="J216" s="193"/>
      <c r="K216" s="606">
        <v>5.3009259259259251E-3</v>
      </c>
      <c r="L216" s="615">
        <v>11</v>
      </c>
      <c r="M216" s="214"/>
      <c r="N216" s="215"/>
    </row>
    <row r="217" spans="1:16" s="211" customFormat="1" ht="18" x14ac:dyDescent="0.25">
      <c r="A217" s="195">
        <v>2</v>
      </c>
      <c r="B217" s="218">
        <v>351</v>
      </c>
      <c r="C217" s="137" t="s">
        <v>171</v>
      </c>
      <c r="D217" s="134">
        <v>39778</v>
      </c>
      <c r="E217" s="198" t="s">
        <v>467</v>
      </c>
      <c r="F217" s="198"/>
      <c r="G217" s="198">
        <v>62.29</v>
      </c>
      <c r="H217" s="613"/>
      <c r="I217" s="604"/>
      <c r="J217" s="199"/>
      <c r="K217" s="607"/>
      <c r="L217" s="616"/>
      <c r="M217" s="214"/>
      <c r="N217" s="215"/>
    </row>
    <row r="218" spans="1:16" s="211" customFormat="1" ht="18" x14ac:dyDescent="0.25">
      <c r="A218" s="195">
        <v>3</v>
      </c>
      <c r="B218" s="218">
        <v>353</v>
      </c>
      <c r="C218" s="137" t="s">
        <v>172</v>
      </c>
      <c r="D218" s="134">
        <v>39445</v>
      </c>
      <c r="E218" s="198" t="s">
        <v>468</v>
      </c>
      <c r="F218" s="198"/>
      <c r="G218" s="198">
        <v>62.91</v>
      </c>
      <c r="H218" s="613"/>
      <c r="I218" s="604"/>
      <c r="J218" s="199"/>
      <c r="K218" s="607"/>
      <c r="L218" s="616"/>
      <c r="M218" s="214"/>
      <c r="N218" s="215"/>
    </row>
    <row r="219" spans="1:16" s="211" customFormat="1" ht="18" x14ac:dyDescent="0.25">
      <c r="A219" s="195">
        <v>4</v>
      </c>
      <c r="B219" s="218">
        <v>345</v>
      </c>
      <c r="C219" s="137" t="s">
        <v>173</v>
      </c>
      <c r="D219" s="134">
        <v>39425</v>
      </c>
      <c r="E219" s="198" t="s">
        <v>469</v>
      </c>
      <c r="F219" s="198"/>
      <c r="G219" s="198">
        <v>107.7</v>
      </c>
      <c r="H219" s="613"/>
      <c r="I219" s="604"/>
      <c r="J219" s="199"/>
      <c r="K219" s="607"/>
      <c r="L219" s="616"/>
      <c r="M219" s="214"/>
      <c r="N219" s="219"/>
      <c r="O219" s="201"/>
    </row>
    <row r="220" spans="1:16" s="211" customFormat="1" ht="18" x14ac:dyDescent="0.25">
      <c r="A220" s="195">
        <v>5</v>
      </c>
      <c r="B220" s="218">
        <v>336</v>
      </c>
      <c r="C220" s="137" t="s">
        <v>174</v>
      </c>
      <c r="D220" s="134">
        <v>40214</v>
      </c>
      <c r="E220" s="198">
        <v>42.33</v>
      </c>
      <c r="F220" s="198">
        <v>9</v>
      </c>
      <c r="G220" s="198">
        <v>51.33</v>
      </c>
      <c r="H220" s="613"/>
      <c r="I220" s="604"/>
      <c r="J220" s="199"/>
      <c r="K220" s="607"/>
      <c r="L220" s="616"/>
      <c r="M220" s="214"/>
      <c r="N220" s="219">
        <f>G216+G217+G218+G220+G221+G222+G223</f>
        <v>373.89999999999992</v>
      </c>
    </row>
    <row r="221" spans="1:16" s="211" customFormat="1" ht="18" x14ac:dyDescent="0.25">
      <c r="A221" s="195">
        <v>6</v>
      </c>
      <c r="B221" s="218">
        <v>360</v>
      </c>
      <c r="C221" s="137" t="s">
        <v>175</v>
      </c>
      <c r="D221" s="134">
        <v>39768</v>
      </c>
      <c r="E221" s="198">
        <v>43.22</v>
      </c>
      <c r="F221" s="198"/>
      <c r="G221" s="232">
        <v>43.22</v>
      </c>
      <c r="H221" s="613"/>
      <c r="I221" s="604"/>
      <c r="J221" s="199"/>
      <c r="K221" s="607"/>
      <c r="L221" s="616"/>
      <c r="M221" s="214"/>
      <c r="N221" s="215"/>
    </row>
    <row r="222" spans="1:16" s="211" customFormat="1" ht="18.600000000000001" customHeight="1" x14ac:dyDescent="0.25">
      <c r="A222" s="195">
        <v>7</v>
      </c>
      <c r="B222" s="218">
        <v>316</v>
      </c>
      <c r="C222" s="137" t="s">
        <v>176</v>
      </c>
      <c r="D222" s="134">
        <v>39691</v>
      </c>
      <c r="E222" s="198">
        <v>52.14</v>
      </c>
      <c r="F222" s="198">
        <v>3</v>
      </c>
      <c r="G222" s="198">
        <v>55.14</v>
      </c>
      <c r="H222" s="613"/>
      <c r="I222" s="604"/>
      <c r="J222" s="199"/>
      <c r="K222" s="607"/>
      <c r="L222" s="616"/>
      <c r="M222" s="214"/>
      <c r="N222" s="215"/>
    </row>
    <row r="223" spans="1:16" s="211" customFormat="1" ht="18" customHeight="1" thickBot="1" x14ac:dyDescent="0.3">
      <c r="A223" s="203">
        <v>8</v>
      </c>
      <c r="B223" s="220">
        <v>176</v>
      </c>
      <c r="C223" s="205" t="s">
        <v>177</v>
      </c>
      <c r="D223" s="309"/>
      <c r="E223" s="207">
        <v>47.94</v>
      </c>
      <c r="F223" s="207"/>
      <c r="G223" s="207">
        <v>47.94</v>
      </c>
      <c r="H223" s="614"/>
      <c r="I223" s="605"/>
      <c r="J223" s="208"/>
      <c r="K223" s="608"/>
      <c r="L223" s="617"/>
      <c r="M223" s="214"/>
      <c r="N223" s="215"/>
    </row>
    <row r="224" spans="1:16" s="211" customFormat="1" ht="3.75" hidden="1" customHeight="1" x14ac:dyDescent="0.25">
      <c r="A224" s="310">
        <v>8</v>
      </c>
      <c r="B224" s="311"/>
      <c r="C224" s="307"/>
      <c r="D224" s="312"/>
      <c r="E224" s="313"/>
      <c r="F224" s="313"/>
      <c r="G224" s="314">
        <v>500</v>
      </c>
      <c r="H224" s="618"/>
      <c r="I224" s="316"/>
      <c r="J224" s="317"/>
      <c r="K224" s="318"/>
      <c r="L224" s="319"/>
      <c r="M224" s="214"/>
      <c r="N224" s="215"/>
    </row>
    <row r="225" spans="1:15" s="211" customFormat="1" ht="21.6" customHeight="1" thickBot="1" x14ac:dyDescent="0.3">
      <c r="A225" s="223"/>
      <c r="B225" s="183" t="s">
        <v>124</v>
      </c>
      <c r="C225" s="475" t="s">
        <v>137</v>
      </c>
      <c r="D225" s="320"/>
      <c r="E225" s="321"/>
      <c r="F225" s="321"/>
      <c r="G225" s="321"/>
      <c r="H225" s="619"/>
      <c r="I225" s="322"/>
      <c r="J225" s="300"/>
      <c r="K225" s="323"/>
      <c r="L225" s="324"/>
      <c r="M225" s="214"/>
      <c r="N225" s="215"/>
    </row>
    <row r="226" spans="1:15" s="211" customFormat="1" ht="24.6" customHeight="1" x14ac:dyDescent="0.25">
      <c r="A226" s="188">
        <v>1</v>
      </c>
      <c r="B226" s="216">
        <v>304</v>
      </c>
      <c r="C226" s="485" t="s">
        <v>203</v>
      </c>
      <c r="D226" s="325"/>
      <c r="E226" s="255">
        <v>47.62</v>
      </c>
      <c r="F226" s="255"/>
      <c r="G226" s="230">
        <v>47.62</v>
      </c>
      <c r="H226" s="255"/>
      <c r="I226" s="609">
        <f>SUM(G226:G233)+H226-(MAX(G226:G233))</f>
        <v>342.40000000000003</v>
      </c>
      <c r="J226" s="193"/>
      <c r="K226" s="293">
        <v>5.3009259259259251E-3</v>
      </c>
      <c r="L226" s="600">
        <v>8</v>
      </c>
      <c r="M226" s="214"/>
      <c r="N226" s="215"/>
    </row>
    <row r="227" spans="1:15" s="211" customFormat="1" ht="24" customHeight="1" x14ac:dyDescent="0.25">
      <c r="A227" s="195">
        <v>2</v>
      </c>
      <c r="B227" s="218">
        <v>318</v>
      </c>
      <c r="C227" s="486" t="s">
        <v>202</v>
      </c>
      <c r="D227" s="326"/>
      <c r="E227" s="232">
        <v>54.02</v>
      </c>
      <c r="F227" s="232"/>
      <c r="G227" s="232">
        <v>54.02</v>
      </c>
      <c r="H227" s="232"/>
      <c r="I227" s="610"/>
      <c r="J227" s="199"/>
      <c r="K227" s="295"/>
      <c r="L227" s="601"/>
      <c r="M227" s="214"/>
      <c r="N227" s="215"/>
    </row>
    <row r="228" spans="1:15" s="211" customFormat="1" ht="25.2" customHeight="1" x14ac:dyDescent="0.25">
      <c r="A228" s="195">
        <v>3</v>
      </c>
      <c r="B228" s="218">
        <v>392</v>
      </c>
      <c r="C228" s="486" t="s">
        <v>399</v>
      </c>
      <c r="D228" s="326"/>
      <c r="E228" s="232">
        <v>59.28</v>
      </c>
      <c r="F228" s="232"/>
      <c r="G228" s="232">
        <v>59.28</v>
      </c>
      <c r="H228" s="232"/>
      <c r="I228" s="610"/>
      <c r="J228" s="199"/>
      <c r="K228" s="295"/>
      <c r="L228" s="601"/>
      <c r="M228" s="214"/>
      <c r="N228" s="215"/>
      <c r="O228" s="219"/>
    </row>
    <row r="229" spans="1:15" s="211" customFormat="1" ht="22.2" customHeight="1" x14ac:dyDescent="0.25">
      <c r="A229" s="195">
        <v>4</v>
      </c>
      <c r="B229" s="218">
        <v>302</v>
      </c>
      <c r="C229" s="486" t="s">
        <v>204</v>
      </c>
      <c r="D229" s="326"/>
      <c r="E229" s="232">
        <v>47.44</v>
      </c>
      <c r="F229" s="232"/>
      <c r="G229" s="232">
        <v>47.44</v>
      </c>
      <c r="H229" s="232"/>
      <c r="I229" s="610"/>
      <c r="J229" s="199"/>
      <c r="K229" s="295"/>
      <c r="L229" s="601"/>
      <c r="M229" s="214"/>
      <c r="N229" s="215"/>
      <c r="O229" s="327"/>
    </row>
    <row r="230" spans="1:15" s="211" customFormat="1" ht="24.6" customHeight="1" x14ac:dyDescent="0.25">
      <c r="A230" s="195">
        <v>5</v>
      </c>
      <c r="B230" s="218">
        <v>384</v>
      </c>
      <c r="C230" s="486" t="s">
        <v>400</v>
      </c>
      <c r="D230" s="326"/>
      <c r="E230" s="232" t="s">
        <v>470</v>
      </c>
      <c r="F230" s="232"/>
      <c r="G230" s="232">
        <v>66.86</v>
      </c>
      <c r="H230" s="232"/>
      <c r="I230" s="610"/>
      <c r="J230" s="199"/>
      <c r="K230" s="295"/>
      <c r="L230" s="601"/>
      <c r="M230" s="214"/>
      <c r="N230" s="219">
        <f>G226+G227+G228+G229+G231+G232+G233</f>
        <v>342.40000000000003</v>
      </c>
      <c r="O230" s="327"/>
    </row>
    <row r="231" spans="1:15" s="211" customFormat="1" ht="25.2" customHeight="1" x14ac:dyDescent="0.25">
      <c r="A231" s="195">
        <v>6</v>
      </c>
      <c r="B231" s="218">
        <v>355</v>
      </c>
      <c r="C231" s="486" t="s">
        <v>401</v>
      </c>
      <c r="D231" s="326"/>
      <c r="E231" s="232">
        <v>37.67</v>
      </c>
      <c r="F231" s="232"/>
      <c r="G231" s="232">
        <v>37.67</v>
      </c>
      <c r="H231" s="232"/>
      <c r="I231" s="610"/>
      <c r="J231" s="199"/>
      <c r="K231" s="295"/>
      <c r="L231" s="601"/>
      <c r="M231" s="214"/>
      <c r="N231" s="215"/>
      <c r="O231" s="327"/>
    </row>
    <row r="232" spans="1:15" s="211" customFormat="1" ht="24.6" customHeight="1" x14ac:dyDescent="0.25">
      <c r="A232" s="195">
        <v>4</v>
      </c>
      <c r="B232" s="218">
        <v>342</v>
      </c>
      <c r="C232" s="486" t="s">
        <v>402</v>
      </c>
      <c r="D232" s="326"/>
      <c r="E232" s="232">
        <v>51.66</v>
      </c>
      <c r="F232" s="232">
        <v>3</v>
      </c>
      <c r="G232" s="232">
        <v>54.66</v>
      </c>
      <c r="H232" s="232"/>
      <c r="I232" s="610"/>
      <c r="J232" s="199"/>
      <c r="K232" s="295"/>
      <c r="L232" s="601"/>
      <c r="M232" s="214"/>
      <c r="N232" s="215"/>
      <c r="O232" s="327"/>
    </row>
    <row r="233" spans="1:15" s="211" customFormat="1" ht="24" customHeight="1" thickBot="1" x14ac:dyDescent="0.3">
      <c r="A233" s="203">
        <v>8</v>
      </c>
      <c r="B233" s="220">
        <v>390</v>
      </c>
      <c r="C233" s="487" t="s">
        <v>403</v>
      </c>
      <c r="D233" s="328"/>
      <c r="E233" s="259">
        <v>41.71</v>
      </c>
      <c r="F233" s="259"/>
      <c r="G233" s="313">
        <v>41.71</v>
      </c>
      <c r="H233" s="259"/>
      <c r="I233" s="611"/>
      <c r="J233" s="208"/>
      <c r="K233" s="297"/>
      <c r="L233" s="602"/>
      <c r="M233" s="214"/>
      <c r="N233" s="215"/>
      <c r="O233" s="327"/>
    </row>
    <row r="234" spans="1:15" ht="21.6" thickBot="1" x14ac:dyDescent="0.3">
      <c r="A234" s="329"/>
      <c r="B234" s="330" t="s">
        <v>125</v>
      </c>
      <c r="C234" s="567" t="s">
        <v>374</v>
      </c>
      <c r="D234" s="331"/>
      <c r="I234" s="507"/>
    </row>
    <row r="235" spans="1:15" ht="18" x14ac:dyDescent="0.25">
      <c r="A235" s="332">
        <v>1</v>
      </c>
      <c r="B235" s="333">
        <v>192</v>
      </c>
      <c r="C235" s="496" t="s">
        <v>429</v>
      </c>
      <c r="D235" s="334"/>
      <c r="E235" s="255" t="s">
        <v>471</v>
      </c>
      <c r="F235" s="255">
        <v>24</v>
      </c>
      <c r="G235" s="255">
        <v>94.82</v>
      </c>
      <c r="H235" s="255"/>
      <c r="I235" s="609">
        <f>SUM(G235:G242)+H235-(MAX(G235:G242))</f>
        <v>415.38</v>
      </c>
      <c r="J235" s="335"/>
      <c r="K235" s="336"/>
      <c r="L235" s="600">
        <v>17</v>
      </c>
    </row>
    <row r="236" spans="1:15" ht="18" x14ac:dyDescent="0.25">
      <c r="A236" s="195">
        <v>2</v>
      </c>
      <c r="B236" s="138">
        <v>86</v>
      </c>
      <c r="C236" s="486" t="s">
        <v>166</v>
      </c>
      <c r="D236" s="337"/>
      <c r="E236" s="232" t="s">
        <v>472</v>
      </c>
      <c r="F236" s="232"/>
      <c r="G236" s="232">
        <v>61.63</v>
      </c>
      <c r="H236" s="232"/>
      <c r="I236" s="610"/>
      <c r="J236" s="338"/>
      <c r="K236" s="339"/>
      <c r="L236" s="601"/>
      <c r="N236" s="119">
        <f>G235+G236+G238+G239+G240+G241+G242</f>
        <v>415.37999999999994</v>
      </c>
    </row>
    <row r="237" spans="1:15" ht="18" x14ac:dyDescent="0.25">
      <c r="A237" s="195">
        <v>3</v>
      </c>
      <c r="B237" s="138">
        <v>43</v>
      </c>
      <c r="C237" s="486" t="s">
        <v>168</v>
      </c>
      <c r="D237" s="337"/>
      <c r="E237" s="232" t="s">
        <v>473</v>
      </c>
      <c r="F237" s="232"/>
      <c r="G237" s="232">
        <v>135.25</v>
      </c>
      <c r="H237" s="232"/>
      <c r="I237" s="610"/>
      <c r="J237" s="338"/>
      <c r="K237" s="339"/>
      <c r="L237" s="601"/>
    </row>
    <row r="238" spans="1:15" ht="18" x14ac:dyDescent="0.25">
      <c r="A238" s="195">
        <v>4</v>
      </c>
      <c r="B238" s="138">
        <v>24</v>
      </c>
      <c r="C238" s="486" t="s">
        <v>165</v>
      </c>
      <c r="D238" s="337"/>
      <c r="E238" s="232">
        <v>42.87</v>
      </c>
      <c r="F238" s="232"/>
      <c r="G238" s="232">
        <v>42.87</v>
      </c>
      <c r="H238" s="232"/>
      <c r="I238" s="610"/>
      <c r="J238" s="338"/>
      <c r="K238" s="339"/>
      <c r="L238" s="601"/>
    </row>
    <row r="239" spans="1:15" ht="18" x14ac:dyDescent="0.25">
      <c r="A239" s="195">
        <v>5</v>
      </c>
      <c r="B239" s="138">
        <v>47</v>
      </c>
      <c r="C239" s="486" t="s">
        <v>169</v>
      </c>
      <c r="D239" s="337"/>
      <c r="E239" s="232">
        <v>44.32</v>
      </c>
      <c r="F239" s="232"/>
      <c r="G239" s="232">
        <v>44.32</v>
      </c>
      <c r="H239" s="232"/>
      <c r="I239" s="610"/>
      <c r="J239" s="338"/>
      <c r="K239" s="339"/>
      <c r="L239" s="601"/>
    </row>
    <row r="240" spans="1:15" ht="18" x14ac:dyDescent="0.25">
      <c r="A240" s="195">
        <v>6</v>
      </c>
      <c r="B240" s="138">
        <v>52</v>
      </c>
      <c r="C240" s="486" t="s">
        <v>163</v>
      </c>
      <c r="D240" s="337"/>
      <c r="E240" s="232" t="s">
        <v>474</v>
      </c>
      <c r="F240" s="232"/>
      <c r="G240" s="232">
        <v>78.28</v>
      </c>
      <c r="H240" s="232"/>
      <c r="I240" s="610"/>
      <c r="J240" s="338"/>
      <c r="K240" s="339"/>
      <c r="L240" s="601"/>
    </row>
    <row r="241" spans="1:14" ht="18" x14ac:dyDescent="0.25">
      <c r="A241" s="195">
        <v>7</v>
      </c>
      <c r="B241" s="138">
        <v>46</v>
      </c>
      <c r="C241" s="486" t="s">
        <v>167</v>
      </c>
      <c r="D241" s="337"/>
      <c r="E241" s="232">
        <v>42.06</v>
      </c>
      <c r="F241" s="232"/>
      <c r="G241" s="232">
        <v>42.06</v>
      </c>
      <c r="H241" s="232"/>
      <c r="I241" s="610"/>
      <c r="J241" s="338"/>
      <c r="K241" s="339"/>
      <c r="L241" s="601"/>
    </row>
    <row r="242" spans="1:14" ht="18.600000000000001" thickBot="1" x14ac:dyDescent="0.3">
      <c r="A242" s="203">
        <v>8</v>
      </c>
      <c r="B242" s="285">
        <v>13</v>
      </c>
      <c r="C242" s="487" t="s">
        <v>164</v>
      </c>
      <c r="D242" s="340"/>
      <c r="E242" s="259">
        <v>51.4</v>
      </c>
      <c r="F242" s="259"/>
      <c r="G242" s="313">
        <v>51.4</v>
      </c>
      <c r="H242" s="259"/>
      <c r="I242" s="611"/>
      <c r="J242" s="341"/>
      <c r="K242" s="342"/>
      <c r="L242" s="602"/>
    </row>
    <row r="243" spans="1:14" ht="22.8" customHeight="1" thickBot="1" x14ac:dyDescent="0.3">
      <c r="A243" s="343"/>
      <c r="B243" s="344" t="s">
        <v>126</v>
      </c>
      <c r="C243" s="598" t="s">
        <v>287</v>
      </c>
      <c r="D243" s="599"/>
      <c r="E243" s="599"/>
      <c r="F243" s="599"/>
      <c r="G243" s="599"/>
      <c r="H243" s="141"/>
      <c r="I243" s="507"/>
      <c r="J243" s="212"/>
      <c r="K243" s="226"/>
      <c r="L243" s="241"/>
    </row>
    <row r="244" spans="1:14" ht="18.600000000000001" thickBot="1" x14ac:dyDescent="0.3">
      <c r="A244" s="188">
        <v>1</v>
      </c>
      <c r="B244" s="216">
        <v>156</v>
      </c>
      <c r="C244" s="482" t="s">
        <v>279</v>
      </c>
      <c r="D244" s="346"/>
      <c r="E244" s="255" t="s">
        <v>475</v>
      </c>
      <c r="F244" s="255">
        <v>18</v>
      </c>
      <c r="G244" s="230">
        <v>86.66</v>
      </c>
      <c r="H244" s="255"/>
      <c r="I244" s="609">
        <f>SUM(G244:G251)+H244-(MAX(G244:G251))</f>
        <v>504.41999999999996</v>
      </c>
      <c r="J244" s="193"/>
      <c r="K244" s="293">
        <v>5.3009259259259251E-3</v>
      </c>
      <c r="L244" s="600">
        <v>22</v>
      </c>
    </row>
    <row r="245" spans="1:14" ht="18" x14ac:dyDescent="0.25">
      <c r="A245" s="195">
        <v>2</v>
      </c>
      <c r="B245" s="218">
        <v>162</v>
      </c>
      <c r="C245" s="136" t="s">
        <v>280</v>
      </c>
      <c r="D245" s="347"/>
      <c r="E245" s="232">
        <v>56.11</v>
      </c>
      <c r="F245" s="232">
        <v>6</v>
      </c>
      <c r="G245" s="232">
        <v>62.11</v>
      </c>
      <c r="H245" s="232"/>
      <c r="I245" s="610"/>
      <c r="J245" s="199"/>
      <c r="K245" s="295"/>
      <c r="L245" s="601"/>
      <c r="N245" s="119">
        <f>G244+G245+G246+G247+G248+G250+G251</f>
        <v>504.42</v>
      </c>
    </row>
    <row r="246" spans="1:14" ht="18" x14ac:dyDescent="0.25">
      <c r="A246" s="195">
        <v>3</v>
      </c>
      <c r="B246" s="218">
        <v>181</v>
      </c>
      <c r="C246" s="136" t="s">
        <v>281</v>
      </c>
      <c r="D246" s="347"/>
      <c r="E246" s="232">
        <v>42.15</v>
      </c>
      <c r="F246" s="232">
        <v>27</v>
      </c>
      <c r="G246" s="232">
        <v>69.150000000000006</v>
      </c>
      <c r="H246" s="232"/>
      <c r="I246" s="610"/>
      <c r="J246" s="199"/>
      <c r="K246" s="295"/>
      <c r="L246" s="601"/>
    </row>
    <row r="247" spans="1:14" ht="18" x14ac:dyDescent="0.25">
      <c r="A247" s="195">
        <v>4</v>
      </c>
      <c r="B247" s="218">
        <v>126</v>
      </c>
      <c r="C247" s="136" t="s">
        <v>283</v>
      </c>
      <c r="D247" s="347"/>
      <c r="E247" s="232" t="s">
        <v>476</v>
      </c>
      <c r="F247" s="232">
        <v>18</v>
      </c>
      <c r="G247" s="232">
        <v>78.12</v>
      </c>
      <c r="H247" s="232"/>
      <c r="I247" s="610"/>
      <c r="J247" s="199"/>
      <c r="K247" s="295"/>
      <c r="L247" s="601"/>
    </row>
    <row r="248" spans="1:14" ht="18" x14ac:dyDescent="0.25">
      <c r="A248" s="195">
        <v>5</v>
      </c>
      <c r="B248" s="218">
        <v>139</v>
      </c>
      <c r="C248" s="136" t="s">
        <v>282</v>
      </c>
      <c r="D248" s="347"/>
      <c r="E248" s="232" t="s">
        <v>477</v>
      </c>
      <c r="F248" s="232">
        <v>30</v>
      </c>
      <c r="G248" s="232">
        <v>91.29</v>
      </c>
      <c r="H248" s="232"/>
      <c r="I248" s="610"/>
      <c r="J248" s="199"/>
      <c r="K248" s="295"/>
      <c r="L248" s="601"/>
    </row>
    <row r="249" spans="1:14" ht="18" x14ac:dyDescent="0.25">
      <c r="A249" s="195">
        <v>6</v>
      </c>
      <c r="B249" s="218">
        <v>113</v>
      </c>
      <c r="C249" s="136" t="s">
        <v>284</v>
      </c>
      <c r="D249" s="347"/>
      <c r="E249" s="232" t="s">
        <v>478</v>
      </c>
      <c r="F249" s="232">
        <v>6</v>
      </c>
      <c r="G249" s="232">
        <v>112.87</v>
      </c>
      <c r="H249" s="232"/>
      <c r="I249" s="610"/>
      <c r="J249" s="199"/>
      <c r="K249" s="295"/>
      <c r="L249" s="601"/>
    </row>
    <row r="250" spans="1:14" ht="18" x14ac:dyDescent="0.25">
      <c r="A250" s="195">
        <v>7</v>
      </c>
      <c r="B250" s="218">
        <v>173</v>
      </c>
      <c r="C250" s="136" t="s">
        <v>285</v>
      </c>
      <c r="D250" s="347"/>
      <c r="E250" s="232">
        <v>50.05</v>
      </c>
      <c r="F250" s="232">
        <v>9</v>
      </c>
      <c r="G250" s="232">
        <v>59.05</v>
      </c>
      <c r="H250" s="232"/>
      <c r="I250" s="610"/>
      <c r="J250" s="199"/>
      <c r="K250" s="295"/>
      <c r="L250" s="601"/>
    </row>
    <row r="251" spans="1:14" ht="18" x14ac:dyDescent="0.25">
      <c r="A251" s="203">
        <v>8</v>
      </c>
      <c r="B251" s="348">
        <v>112</v>
      </c>
      <c r="C251" s="221" t="s">
        <v>286</v>
      </c>
      <c r="D251" s="347"/>
      <c r="E251" s="259">
        <v>31.04</v>
      </c>
      <c r="F251" s="259">
        <v>27</v>
      </c>
      <c r="G251" s="236">
        <v>58.04</v>
      </c>
      <c r="H251" s="259"/>
      <c r="I251" s="611"/>
      <c r="J251" s="208"/>
      <c r="K251" s="297"/>
      <c r="L251" s="602"/>
    </row>
    <row r="252" spans="1:14" ht="21" customHeight="1" x14ac:dyDescent="0.25">
      <c r="A252" s="343"/>
      <c r="B252" s="344" t="s">
        <v>127</v>
      </c>
      <c r="C252" s="475" t="s">
        <v>193</v>
      </c>
      <c r="D252" s="148"/>
      <c r="E252" s="148"/>
      <c r="F252" s="148"/>
      <c r="G252" s="148"/>
      <c r="H252" s="141"/>
      <c r="I252" s="225"/>
      <c r="J252" s="212"/>
      <c r="K252" s="226"/>
      <c r="L252" s="349"/>
    </row>
    <row r="253" spans="1:14" ht="18" x14ac:dyDescent="0.25">
      <c r="A253" s="188">
        <v>1</v>
      </c>
      <c r="B253" s="216">
        <v>463</v>
      </c>
      <c r="C253" s="482" t="s">
        <v>355</v>
      </c>
      <c r="D253" s="334"/>
      <c r="E253" s="255">
        <v>49.62</v>
      </c>
      <c r="F253" s="255"/>
      <c r="G253" s="230">
        <v>49.62</v>
      </c>
      <c r="H253" s="255"/>
      <c r="I253" s="609">
        <f>SUM(G253:G260)+H253-(MAX(G253:G260))</f>
        <v>444.30999999999995</v>
      </c>
      <c r="J253" s="193"/>
      <c r="K253" s="293">
        <v>5.3009259259259251E-3</v>
      </c>
      <c r="L253" s="600">
        <v>18</v>
      </c>
    </row>
    <row r="254" spans="1:14" ht="18" x14ac:dyDescent="0.25">
      <c r="A254" s="195">
        <v>2</v>
      </c>
      <c r="B254" s="218">
        <v>492</v>
      </c>
      <c r="C254" s="136" t="s">
        <v>356</v>
      </c>
      <c r="D254" s="345"/>
      <c r="E254" s="232">
        <v>36.03</v>
      </c>
      <c r="F254" s="232">
        <v>36</v>
      </c>
      <c r="G254" s="232">
        <v>72.3</v>
      </c>
      <c r="H254" s="232"/>
      <c r="I254" s="610"/>
      <c r="J254" s="199"/>
      <c r="K254" s="295"/>
      <c r="L254" s="601"/>
    </row>
    <row r="255" spans="1:14" ht="18" x14ac:dyDescent="0.25">
      <c r="A255" s="195">
        <v>3</v>
      </c>
      <c r="B255" s="218">
        <v>122</v>
      </c>
      <c r="C255" s="136" t="s">
        <v>357</v>
      </c>
      <c r="D255" s="337"/>
      <c r="E255" s="232" t="s">
        <v>517</v>
      </c>
      <c r="F255" s="232">
        <v>18</v>
      </c>
      <c r="G255" s="232">
        <v>93.5</v>
      </c>
      <c r="H255" s="232"/>
      <c r="I255" s="610"/>
      <c r="J255" s="199"/>
      <c r="K255" s="295"/>
      <c r="L255" s="601"/>
    </row>
    <row r="256" spans="1:14" ht="18" x14ac:dyDescent="0.25">
      <c r="A256" s="195">
        <v>4</v>
      </c>
      <c r="B256" s="218">
        <v>104</v>
      </c>
      <c r="C256" s="136" t="s">
        <v>358</v>
      </c>
      <c r="D256" s="337"/>
      <c r="E256" s="232">
        <v>50.73</v>
      </c>
      <c r="F256" s="232">
        <v>5</v>
      </c>
      <c r="G256" s="232">
        <v>55.73</v>
      </c>
      <c r="H256" s="232"/>
      <c r="I256" s="610"/>
      <c r="J256" s="199"/>
      <c r="K256" s="295"/>
      <c r="L256" s="601"/>
      <c r="N256" s="119">
        <f>G253+G254+G256+G257+G258+G259+G260</f>
        <v>444.30999999999995</v>
      </c>
    </row>
    <row r="257" spans="1:14" ht="18" x14ac:dyDescent="0.25">
      <c r="A257" s="195">
        <v>5</v>
      </c>
      <c r="B257" s="218">
        <v>197</v>
      </c>
      <c r="C257" s="136" t="s">
        <v>359</v>
      </c>
      <c r="D257" s="337"/>
      <c r="E257" s="232">
        <v>57.26</v>
      </c>
      <c r="F257" s="232">
        <v>27</v>
      </c>
      <c r="G257" s="232">
        <v>84.26</v>
      </c>
      <c r="H257" s="232"/>
      <c r="I257" s="610"/>
      <c r="J257" s="199"/>
      <c r="K257" s="295"/>
      <c r="L257" s="601"/>
    </row>
    <row r="258" spans="1:14" ht="18" x14ac:dyDescent="0.25">
      <c r="A258" s="195">
        <v>6</v>
      </c>
      <c r="B258" s="218">
        <v>88</v>
      </c>
      <c r="C258" s="136" t="s">
        <v>360</v>
      </c>
      <c r="D258" s="337"/>
      <c r="E258" s="232">
        <v>54.9</v>
      </c>
      <c r="F258" s="232"/>
      <c r="G258" s="232">
        <v>54.9</v>
      </c>
      <c r="H258" s="232"/>
      <c r="I258" s="610"/>
      <c r="J258" s="199"/>
      <c r="K258" s="295"/>
      <c r="L258" s="601"/>
    </row>
    <row r="259" spans="1:14" ht="18" x14ac:dyDescent="0.25">
      <c r="A259" s="195">
        <v>7</v>
      </c>
      <c r="B259" s="218">
        <v>48</v>
      </c>
      <c r="C259" s="136" t="s">
        <v>361</v>
      </c>
      <c r="D259" s="337"/>
      <c r="E259" s="232">
        <v>53.04</v>
      </c>
      <c r="F259" s="232"/>
      <c r="G259" s="232">
        <v>53.04</v>
      </c>
      <c r="H259" s="232"/>
      <c r="I259" s="610"/>
      <c r="J259" s="199"/>
      <c r="K259" s="295"/>
      <c r="L259" s="601"/>
    </row>
    <row r="260" spans="1:14" ht="18.600000000000001" thickBot="1" x14ac:dyDescent="0.3">
      <c r="A260" s="203">
        <v>8</v>
      </c>
      <c r="B260" s="220">
        <v>4</v>
      </c>
      <c r="C260" s="492" t="s">
        <v>362</v>
      </c>
      <c r="D260" s="350"/>
      <c r="E260" s="259" t="s">
        <v>518</v>
      </c>
      <c r="F260" s="259"/>
      <c r="G260" s="236">
        <v>74.459999999999994</v>
      </c>
      <c r="H260" s="259"/>
      <c r="I260" s="611"/>
      <c r="J260" s="208"/>
      <c r="K260" s="297"/>
      <c r="L260" s="602"/>
    </row>
    <row r="261" spans="1:14" ht="19.2" customHeight="1" thickBot="1" x14ac:dyDescent="0.3">
      <c r="A261" s="343"/>
      <c r="B261" s="344" t="s">
        <v>128</v>
      </c>
      <c r="C261" s="598" t="s">
        <v>255</v>
      </c>
      <c r="D261" s="599"/>
      <c r="E261" s="599"/>
      <c r="F261" s="599"/>
      <c r="G261" s="599"/>
      <c r="H261" s="141"/>
      <c r="I261" s="225"/>
      <c r="J261" s="212"/>
      <c r="K261" s="226"/>
      <c r="L261" s="213"/>
    </row>
    <row r="262" spans="1:14" ht="21" customHeight="1" x14ac:dyDescent="0.25">
      <c r="A262" s="188">
        <v>1</v>
      </c>
      <c r="B262" s="351">
        <v>45</v>
      </c>
      <c r="C262" s="485" t="s">
        <v>256</v>
      </c>
      <c r="D262" s="352"/>
      <c r="E262" s="255">
        <v>52.66</v>
      </c>
      <c r="F262" s="255"/>
      <c r="G262" s="255">
        <v>52.66</v>
      </c>
      <c r="H262" s="255"/>
      <c r="I262" s="609">
        <f>SUM(G262:G269)+H253-(MAX(G262:G269))</f>
        <v>700.73</v>
      </c>
      <c r="J262" s="193"/>
      <c r="K262" s="293"/>
      <c r="L262" s="600">
        <v>28</v>
      </c>
    </row>
    <row r="263" spans="1:14" ht="18" x14ac:dyDescent="0.25">
      <c r="A263" s="195">
        <v>2</v>
      </c>
      <c r="B263" s="138">
        <v>160</v>
      </c>
      <c r="C263" s="486" t="s">
        <v>257</v>
      </c>
      <c r="D263" s="353"/>
      <c r="E263" s="232" t="s">
        <v>479</v>
      </c>
      <c r="F263" s="232">
        <v>39</v>
      </c>
      <c r="G263" s="232">
        <v>108.46</v>
      </c>
      <c r="H263" s="232"/>
      <c r="I263" s="610"/>
      <c r="J263" s="199"/>
      <c r="K263" s="295"/>
      <c r="L263" s="601"/>
    </row>
    <row r="264" spans="1:14" ht="18" x14ac:dyDescent="0.25">
      <c r="A264" s="195">
        <v>3</v>
      </c>
      <c r="B264" s="138">
        <v>164</v>
      </c>
      <c r="C264" s="486" t="s">
        <v>258</v>
      </c>
      <c r="D264" s="353"/>
      <c r="E264" s="232">
        <v>0</v>
      </c>
      <c r="F264" s="232"/>
      <c r="G264" s="232">
        <v>600</v>
      </c>
      <c r="H264" s="232"/>
      <c r="I264" s="610"/>
      <c r="J264" s="199"/>
      <c r="K264" s="295"/>
      <c r="L264" s="601"/>
    </row>
    <row r="265" spans="1:14" ht="18" x14ac:dyDescent="0.25">
      <c r="A265" s="195">
        <v>4</v>
      </c>
      <c r="B265" s="138">
        <v>167</v>
      </c>
      <c r="C265" s="136" t="s">
        <v>259</v>
      </c>
      <c r="D265" s="353"/>
      <c r="E265" s="232" t="s">
        <v>480</v>
      </c>
      <c r="F265" s="232">
        <v>48</v>
      </c>
      <c r="G265" s="232">
        <v>119.22</v>
      </c>
      <c r="H265" s="232"/>
      <c r="I265" s="610"/>
      <c r="J265" s="199"/>
      <c r="K265" s="295"/>
      <c r="L265" s="601"/>
      <c r="N265" s="119">
        <f>G262+G263+G265+G266+G267+G268+G269</f>
        <v>700.73</v>
      </c>
    </row>
    <row r="266" spans="1:14" ht="18" x14ac:dyDescent="0.25">
      <c r="A266" s="195">
        <v>5</v>
      </c>
      <c r="B266" s="138">
        <v>89</v>
      </c>
      <c r="C266" s="486" t="s">
        <v>260</v>
      </c>
      <c r="D266" s="353"/>
      <c r="E266" s="232" t="s">
        <v>481</v>
      </c>
      <c r="F266" s="232">
        <v>3</v>
      </c>
      <c r="G266" s="232">
        <v>90.31</v>
      </c>
      <c r="H266" s="232"/>
      <c r="I266" s="610"/>
      <c r="J266" s="199"/>
      <c r="K266" s="295"/>
      <c r="L266" s="601"/>
    </row>
    <row r="267" spans="1:14" ht="18" x14ac:dyDescent="0.25">
      <c r="A267" s="195">
        <v>6</v>
      </c>
      <c r="B267" s="138">
        <v>79</v>
      </c>
      <c r="C267" s="486" t="s">
        <v>261</v>
      </c>
      <c r="D267" s="353"/>
      <c r="E267" s="232" t="s">
        <v>482</v>
      </c>
      <c r="F267" s="232">
        <v>52</v>
      </c>
      <c r="G267" s="232">
        <v>129.53</v>
      </c>
      <c r="H267" s="232"/>
      <c r="I267" s="610"/>
      <c r="J267" s="199"/>
      <c r="K267" s="295"/>
      <c r="L267" s="601"/>
    </row>
    <row r="268" spans="1:14" ht="18" x14ac:dyDescent="0.25">
      <c r="A268" s="195">
        <v>7</v>
      </c>
      <c r="B268" s="138">
        <v>80</v>
      </c>
      <c r="C268" s="486" t="s">
        <v>262</v>
      </c>
      <c r="D268" s="353"/>
      <c r="E268" s="232" t="s">
        <v>483</v>
      </c>
      <c r="F268" s="232">
        <v>36</v>
      </c>
      <c r="G268" s="232">
        <v>126.04</v>
      </c>
      <c r="H268" s="232"/>
      <c r="I268" s="610"/>
      <c r="J268" s="199"/>
      <c r="K268" s="295"/>
      <c r="L268" s="601"/>
    </row>
    <row r="269" spans="1:14" ht="18.600000000000001" thickBot="1" x14ac:dyDescent="0.3">
      <c r="A269" s="203">
        <v>8</v>
      </c>
      <c r="B269" s="285">
        <v>90</v>
      </c>
      <c r="C269" s="125" t="s">
        <v>398</v>
      </c>
      <c r="D269" s="354"/>
      <c r="E269" s="207" t="s">
        <v>484</v>
      </c>
      <c r="F269" s="207"/>
      <c r="G269" s="207">
        <v>74.510000000000005</v>
      </c>
      <c r="H269" s="207"/>
      <c r="I269" s="611"/>
      <c r="J269" s="208"/>
      <c r="K269" s="209"/>
      <c r="L269" s="602"/>
    </row>
    <row r="270" spans="1:14" ht="21.6" thickBot="1" x14ac:dyDescent="0.35">
      <c r="A270" s="182"/>
      <c r="B270" s="183" t="s">
        <v>136</v>
      </c>
      <c r="C270" s="526" t="s">
        <v>205</v>
      </c>
      <c r="D270" s="184"/>
      <c r="E270" s="141"/>
      <c r="F270" s="141"/>
      <c r="G270" s="141"/>
      <c r="H270" s="141"/>
      <c r="I270" s="141"/>
      <c r="J270" s="212"/>
      <c r="K270" s="212"/>
      <c r="L270" s="213"/>
    </row>
    <row r="271" spans="1:14" ht="18" x14ac:dyDescent="0.25">
      <c r="A271" s="188">
        <v>1</v>
      </c>
      <c r="B271" s="216">
        <v>261</v>
      </c>
      <c r="C271" s="482" t="s">
        <v>206</v>
      </c>
      <c r="D271" s="126">
        <v>39590</v>
      </c>
      <c r="E271" s="255">
        <v>52.19</v>
      </c>
      <c r="F271" s="255">
        <v>15</v>
      </c>
      <c r="G271" s="230">
        <v>67.19</v>
      </c>
      <c r="H271" s="612"/>
      <c r="I271" s="603">
        <f>SUM(G271:G278)+H271-(MAX(G271:G278))</f>
        <v>492.91999999999985</v>
      </c>
      <c r="J271" s="193"/>
      <c r="K271" s="606">
        <v>6.9328703703703696E-3</v>
      </c>
      <c r="L271" s="623" t="s">
        <v>140</v>
      </c>
    </row>
    <row r="272" spans="1:14" ht="18" x14ac:dyDescent="0.25">
      <c r="A272" s="195">
        <v>2</v>
      </c>
      <c r="B272" s="218">
        <v>262</v>
      </c>
      <c r="C272" s="136" t="s">
        <v>207</v>
      </c>
      <c r="D272" s="243">
        <v>39374</v>
      </c>
      <c r="E272" s="232">
        <v>59.73</v>
      </c>
      <c r="F272" s="232">
        <v>30</v>
      </c>
      <c r="G272" s="232">
        <v>89.73</v>
      </c>
      <c r="H272" s="613"/>
      <c r="I272" s="604"/>
      <c r="J272" s="199"/>
      <c r="K272" s="607"/>
      <c r="L272" s="616"/>
    </row>
    <row r="273" spans="1:14" ht="18" x14ac:dyDescent="0.25">
      <c r="A273" s="195">
        <v>3</v>
      </c>
      <c r="B273" s="218">
        <v>272</v>
      </c>
      <c r="C273" s="136" t="s">
        <v>208</v>
      </c>
      <c r="D273" s="243">
        <v>39581</v>
      </c>
      <c r="E273" s="232">
        <v>44.74</v>
      </c>
      <c r="F273" s="232">
        <v>55</v>
      </c>
      <c r="G273" s="232">
        <v>99.74</v>
      </c>
      <c r="H273" s="613"/>
      <c r="I273" s="604"/>
      <c r="J273" s="199"/>
      <c r="K273" s="607"/>
      <c r="L273" s="616"/>
      <c r="N273" s="119">
        <f>G271+G272+G273+G274+G276+G277+G278</f>
        <v>492.92000000000007</v>
      </c>
    </row>
    <row r="274" spans="1:14" ht="18" x14ac:dyDescent="0.25">
      <c r="A274" s="195">
        <v>4</v>
      </c>
      <c r="B274" s="218">
        <v>288</v>
      </c>
      <c r="C274" s="136" t="s">
        <v>209</v>
      </c>
      <c r="D274" s="243">
        <v>39305</v>
      </c>
      <c r="E274" s="232" t="s">
        <v>485</v>
      </c>
      <c r="F274" s="232"/>
      <c r="G274" s="232">
        <v>68.5</v>
      </c>
      <c r="H274" s="613"/>
      <c r="I274" s="604"/>
      <c r="J274" s="199"/>
      <c r="K274" s="607"/>
      <c r="L274" s="616"/>
    </row>
    <row r="275" spans="1:14" ht="18" x14ac:dyDescent="0.25">
      <c r="A275" s="195">
        <v>5</v>
      </c>
      <c r="B275" s="218">
        <v>209</v>
      </c>
      <c r="C275" s="136" t="s">
        <v>210</v>
      </c>
      <c r="D275" s="432">
        <v>39657</v>
      </c>
      <c r="E275" s="232">
        <v>0</v>
      </c>
      <c r="F275" s="232"/>
      <c r="G275" s="232">
        <v>600</v>
      </c>
      <c r="H275" s="613"/>
      <c r="I275" s="604"/>
      <c r="J275" s="199"/>
      <c r="K275" s="607"/>
      <c r="L275" s="616"/>
    </row>
    <row r="276" spans="1:14" ht="18" x14ac:dyDescent="0.25">
      <c r="A276" s="195">
        <v>6</v>
      </c>
      <c r="B276" s="218">
        <v>224</v>
      </c>
      <c r="C276" s="136" t="s">
        <v>211</v>
      </c>
      <c r="D276" s="243">
        <v>39379</v>
      </c>
      <c r="E276" s="232">
        <v>57.43</v>
      </c>
      <c r="F276" s="232"/>
      <c r="G276" s="232">
        <v>57.43</v>
      </c>
      <c r="H276" s="613"/>
      <c r="I276" s="604"/>
      <c r="J276" s="199"/>
      <c r="K276" s="607"/>
      <c r="L276" s="616"/>
    </row>
    <row r="277" spans="1:14" ht="18" x14ac:dyDescent="0.25">
      <c r="A277" s="195">
        <v>7</v>
      </c>
      <c r="B277" s="218">
        <v>269</v>
      </c>
      <c r="C277" s="136" t="s">
        <v>212</v>
      </c>
      <c r="D277" s="243">
        <v>39609</v>
      </c>
      <c r="E277" s="232">
        <v>43.49</v>
      </c>
      <c r="F277" s="232">
        <v>6</v>
      </c>
      <c r="G277" s="232">
        <v>49.49</v>
      </c>
      <c r="H277" s="613"/>
      <c r="I277" s="604"/>
      <c r="J277" s="199"/>
      <c r="K277" s="607"/>
      <c r="L277" s="616"/>
    </row>
    <row r="278" spans="1:14" ht="18" x14ac:dyDescent="0.25">
      <c r="A278" s="203">
        <v>8</v>
      </c>
      <c r="B278" s="220">
        <v>271</v>
      </c>
      <c r="C278" s="221" t="s">
        <v>213</v>
      </c>
      <c r="D278" s="247">
        <v>39352</v>
      </c>
      <c r="E278" s="259">
        <v>48.84</v>
      </c>
      <c r="F278" s="259">
        <v>12</v>
      </c>
      <c r="G278" s="313">
        <v>60.84</v>
      </c>
      <c r="H278" s="614"/>
      <c r="I278" s="605"/>
      <c r="J278" s="208"/>
      <c r="K278" s="608"/>
      <c r="L278" s="617"/>
    </row>
    <row r="279" spans="1:14" ht="18.600000000000001" thickBot="1" x14ac:dyDescent="0.3">
      <c r="A279" s="215"/>
      <c r="B279" s="183" t="s">
        <v>138</v>
      </c>
      <c r="C279" s="494" t="s">
        <v>214</v>
      </c>
      <c r="D279" s="508"/>
      <c r="E279" s="141"/>
      <c r="F279" s="141"/>
      <c r="G279" s="141"/>
      <c r="H279" s="141"/>
      <c r="I279" s="141"/>
      <c r="J279" s="212"/>
      <c r="K279" s="212"/>
      <c r="L279" s="241"/>
    </row>
    <row r="280" spans="1:14" ht="18" x14ac:dyDescent="0.25">
      <c r="A280" s="188">
        <v>1</v>
      </c>
      <c r="B280" s="216">
        <v>39</v>
      </c>
      <c r="C280" s="485" t="s">
        <v>434</v>
      </c>
      <c r="D280" s="509">
        <v>39527</v>
      </c>
      <c r="E280" s="255">
        <v>43.91</v>
      </c>
      <c r="F280" s="255"/>
      <c r="G280" s="230">
        <v>43.91</v>
      </c>
      <c r="H280" s="612"/>
      <c r="I280" s="609">
        <f>SUM(G280:G287)+H280-(MAX(G280:G287))</f>
        <v>427.09999999999991</v>
      </c>
      <c r="J280" s="193"/>
      <c r="K280" s="606">
        <v>5.3009259259259251E-3</v>
      </c>
      <c r="L280" s="620" t="s">
        <v>140</v>
      </c>
    </row>
    <row r="281" spans="1:14" ht="18" x14ac:dyDescent="0.25">
      <c r="A281" s="195">
        <v>2</v>
      </c>
      <c r="B281" s="218">
        <v>36</v>
      </c>
      <c r="C281" s="497" t="s">
        <v>435</v>
      </c>
      <c r="D281" s="510">
        <v>39673</v>
      </c>
      <c r="E281" s="232" t="s">
        <v>486</v>
      </c>
      <c r="F281" s="232">
        <v>6</v>
      </c>
      <c r="G281" s="232">
        <v>82.98</v>
      </c>
      <c r="H281" s="613"/>
      <c r="I281" s="610"/>
      <c r="J281" s="199"/>
      <c r="K281" s="607"/>
      <c r="L281" s="601"/>
    </row>
    <row r="282" spans="1:14" ht="18" x14ac:dyDescent="0.25">
      <c r="A282" s="195">
        <v>3</v>
      </c>
      <c r="B282" s="218">
        <v>315</v>
      </c>
      <c r="C282" s="498" t="s">
        <v>436</v>
      </c>
      <c r="D282" s="510">
        <v>39828</v>
      </c>
      <c r="E282" s="232">
        <v>45.68</v>
      </c>
      <c r="F282" s="232"/>
      <c r="G282" s="232">
        <v>45.68</v>
      </c>
      <c r="H282" s="613"/>
      <c r="I282" s="610"/>
      <c r="J282" s="199"/>
      <c r="K282" s="607"/>
      <c r="L282" s="601"/>
      <c r="N282" s="119">
        <f>G280+G281+G282+G284+G285+G286+G287</f>
        <v>427.09999999999997</v>
      </c>
    </row>
    <row r="283" spans="1:14" ht="18" x14ac:dyDescent="0.25">
      <c r="A283" s="195">
        <v>4</v>
      </c>
      <c r="B283" s="218">
        <v>180</v>
      </c>
      <c r="C283" s="486" t="s">
        <v>437</v>
      </c>
      <c r="D283" s="510">
        <v>39644</v>
      </c>
      <c r="E283" s="232">
        <v>0</v>
      </c>
      <c r="F283" s="232"/>
      <c r="G283" s="232">
        <v>600</v>
      </c>
      <c r="H283" s="613"/>
      <c r="I283" s="610"/>
      <c r="J283" s="199"/>
      <c r="K283" s="607"/>
      <c r="L283" s="601"/>
    </row>
    <row r="284" spans="1:14" ht="18" x14ac:dyDescent="0.25">
      <c r="A284" s="195">
        <v>5</v>
      </c>
      <c r="B284" s="218">
        <v>72</v>
      </c>
      <c r="C284" s="499" t="s">
        <v>438</v>
      </c>
      <c r="D284" s="510">
        <v>39644</v>
      </c>
      <c r="E284" s="232">
        <v>55.64</v>
      </c>
      <c r="F284" s="232"/>
      <c r="G284" s="232">
        <v>55.64</v>
      </c>
      <c r="H284" s="613"/>
      <c r="I284" s="610"/>
      <c r="J284" s="199"/>
      <c r="K284" s="607"/>
      <c r="L284" s="601"/>
    </row>
    <row r="285" spans="1:14" ht="18" x14ac:dyDescent="0.25">
      <c r="A285" s="195">
        <v>6</v>
      </c>
      <c r="B285" s="218">
        <v>63</v>
      </c>
      <c r="C285" s="486" t="s">
        <v>439</v>
      </c>
      <c r="D285" s="510">
        <v>40039</v>
      </c>
      <c r="E285" s="232">
        <v>40.08</v>
      </c>
      <c r="F285" s="232">
        <v>6</v>
      </c>
      <c r="G285" s="232">
        <v>46.08</v>
      </c>
      <c r="H285" s="613"/>
      <c r="I285" s="610"/>
      <c r="J285" s="199"/>
      <c r="K285" s="607"/>
      <c r="L285" s="601"/>
    </row>
    <row r="286" spans="1:14" ht="18" x14ac:dyDescent="0.25">
      <c r="A286" s="195">
        <v>7</v>
      </c>
      <c r="B286" s="218">
        <v>12</v>
      </c>
      <c r="C286" s="486" t="s">
        <v>440</v>
      </c>
      <c r="D286" s="510">
        <v>39478</v>
      </c>
      <c r="E286" s="232">
        <v>53.82</v>
      </c>
      <c r="F286" s="232"/>
      <c r="G286" s="232">
        <v>53.82</v>
      </c>
      <c r="H286" s="613"/>
      <c r="I286" s="610"/>
      <c r="J286" s="199"/>
      <c r="K286" s="607"/>
      <c r="L286" s="601"/>
    </row>
    <row r="287" spans="1:14" ht="18.600000000000001" thickBot="1" x14ac:dyDescent="0.3">
      <c r="A287" s="203">
        <v>8</v>
      </c>
      <c r="B287" s="285">
        <v>67</v>
      </c>
      <c r="C287" s="500" t="s">
        <v>441</v>
      </c>
      <c r="D287" s="511">
        <v>39839</v>
      </c>
      <c r="E287" s="512">
        <v>53.99</v>
      </c>
      <c r="F287" s="512">
        <v>45</v>
      </c>
      <c r="G287" s="513">
        <v>98.99</v>
      </c>
      <c r="H287" s="614"/>
      <c r="I287" s="611"/>
      <c r="J287" s="208"/>
      <c r="K287" s="608"/>
      <c r="L287" s="602"/>
    </row>
    <row r="289" spans="1:9" ht="27.6" customHeight="1" x14ac:dyDescent="0.25">
      <c r="A289" s="514" t="s">
        <v>142</v>
      </c>
      <c r="B289" s="515"/>
      <c r="C289" s="516" t="s">
        <v>365</v>
      </c>
      <c r="D289" s="517"/>
      <c r="E289" s="596" t="s">
        <v>550</v>
      </c>
      <c r="F289" s="596"/>
      <c r="G289" s="596"/>
      <c r="H289" s="518"/>
      <c r="I289" s="315">
        <v>20.149999999999999</v>
      </c>
    </row>
    <row r="290" spans="1:9" ht="34.950000000000003" customHeight="1" x14ac:dyDescent="0.25">
      <c r="A290" s="519" t="s">
        <v>143</v>
      </c>
      <c r="B290" s="520"/>
      <c r="C290" s="521" t="s">
        <v>368</v>
      </c>
      <c r="D290" s="522"/>
      <c r="E290" s="597" t="s">
        <v>550</v>
      </c>
      <c r="F290" s="597"/>
      <c r="G290" s="597"/>
      <c r="H290" s="523"/>
      <c r="I290" s="524">
        <v>21.09</v>
      </c>
    </row>
    <row r="291" spans="1:9" ht="28.95" customHeight="1" x14ac:dyDescent="0.25">
      <c r="A291" s="519" t="s">
        <v>144</v>
      </c>
      <c r="B291" s="520"/>
      <c r="C291" s="525" t="s">
        <v>367</v>
      </c>
      <c r="D291" s="522"/>
      <c r="E291" s="597" t="s">
        <v>550</v>
      </c>
      <c r="F291" s="597"/>
      <c r="G291" s="597"/>
      <c r="H291" s="523"/>
      <c r="I291" s="524">
        <v>21.38</v>
      </c>
    </row>
    <row r="294" spans="1:9" ht="20.399999999999999" x14ac:dyDescent="0.35">
      <c r="A294" s="113" t="s">
        <v>141</v>
      </c>
      <c r="B294" s="114"/>
      <c r="C294" s="501"/>
      <c r="D294" s="114"/>
      <c r="F294" s="115"/>
      <c r="G294" s="115" t="s">
        <v>147</v>
      </c>
    </row>
  </sheetData>
  <mergeCells count="125">
    <mergeCell ref="C1:L1"/>
    <mergeCell ref="I70:I77"/>
    <mergeCell ref="A2:L2"/>
    <mergeCell ref="A4:A5"/>
    <mergeCell ref="I61:I68"/>
    <mergeCell ref="L7:L14"/>
    <mergeCell ref="K115:K122"/>
    <mergeCell ref="K124:K131"/>
    <mergeCell ref="H280:H287"/>
    <mergeCell ref="H34:H41"/>
    <mergeCell ref="K97:K104"/>
    <mergeCell ref="L79:L86"/>
    <mergeCell ref="I79:I86"/>
    <mergeCell ref="K88:K95"/>
    <mergeCell ref="L88:L95"/>
    <mergeCell ref="H16:H23"/>
    <mergeCell ref="L16:L23"/>
    <mergeCell ref="H106:H113"/>
    <mergeCell ref="K7:K14"/>
    <mergeCell ref="L70:L77"/>
    <mergeCell ref="K70:K77"/>
    <mergeCell ref="B4:B5"/>
    <mergeCell ref="H61:H68"/>
    <mergeCell ref="I7:I14"/>
    <mergeCell ref="H7:H14"/>
    <mergeCell ref="C4:C5"/>
    <mergeCell ref="E4:K4"/>
    <mergeCell ref="C42:G42"/>
    <mergeCell ref="L61:L68"/>
    <mergeCell ref="I25:I32"/>
    <mergeCell ref="K34:K41"/>
    <mergeCell ref="L34:L41"/>
    <mergeCell ref="L133:L140"/>
    <mergeCell ref="H43:H50"/>
    <mergeCell ref="K25:K32"/>
    <mergeCell ref="H25:H32"/>
    <mergeCell ref="L25:L32"/>
    <mergeCell ref="K169:K176"/>
    <mergeCell ref="K133:K140"/>
    <mergeCell ref="L97:L104"/>
    <mergeCell ref="I34:I41"/>
    <mergeCell ref="H52:H59"/>
    <mergeCell ref="H124:H131"/>
    <mergeCell ref="K79:K86"/>
    <mergeCell ref="H97:H104"/>
    <mergeCell ref="I88:I95"/>
    <mergeCell ref="L43:L50"/>
    <mergeCell ref="H88:H95"/>
    <mergeCell ref="L124:L131"/>
    <mergeCell ref="K43:K50"/>
    <mergeCell ref="H70:H77"/>
    <mergeCell ref="K106:K113"/>
    <mergeCell ref="L115:L122"/>
    <mergeCell ref="I124:I131"/>
    <mergeCell ref="L52:L59"/>
    <mergeCell ref="H79:H86"/>
    <mergeCell ref="I43:I50"/>
    <mergeCell ref="H142:H149"/>
    <mergeCell ref="I52:I59"/>
    <mergeCell ref="K142:K149"/>
    <mergeCell ref="H160:H167"/>
    <mergeCell ref="I206:I214"/>
    <mergeCell ref="L4:L5"/>
    <mergeCell ref="I97:I104"/>
    <mergeCell ref="I16:I23"/>
    <mergeCell ref="I115:I122"/>
    <mergeCell ref="H169:H176"/>
    <mergeCell ref="K61:K68"/>
    <mergeCell ref="L106:L113"/>
    <mergeCell ref="I106:I113"/>
    <mergeCell ref="H115:H122"/>
    <mergeCell ref="L178:L185"/>
    <mergeCell ref="L160:L167"/>
    <mergeCell ref="L206:L214"/>
    <mergeCell ref="H133:H140"/>
    <mergeCell ref="L197:L204"/>
    <mergeCell ref="K178:K185"/>
    <mergeCell ref="K52:K59"/>
    <mergeCell ref="I133:I140"/>
    <mergeCell ref="H178:H185"/>
    <mergeCell ref="I142:I149"/>
    <mergeCell ref="L244:L251"/>
    <mergeCell ref="H206:H214"/>
    <mergeCell ref="H197:H204"/>
    <mergeCell ref="L216:L223"/>
    <mergeCell ref="I244:I251"/>
    <mergeCell ref="K160:K167"/>
    <mergeCell ref="I197:I204"/>
    <mergeCell ref="L235:L242"/>
    <mergeCell ref="H224:H225"/>
    <mergeCell ref="I187:I194"/>
    <mergeCell ref="I226:I233"/>
    <mergeCell ref="I235:I242"/>
    <mergeCell ref="H216:H223"/>
    <mergeCell ref="I178:I185"/>
    <mergeCell ref="L142:L149"/>
    <mergeCell ref="L151:L158"/>
    <mergeCell ref="L169:L176"/>
    <mergeCell ref="H151:H158"/>
    <mergeCell ref="I160:I167"/>
    <mergeCell ref="I151:I158"/>
    <mergeCell ref="K151:K158"/>
    <mergeCell ref="I169:I176"/>
    <mergeCell ref="E289:G289"/>
    <mergeCell ref="E290:G290"/>
    <mergeCell ref="E291:G291"/>
    <mergeCell ref="C186:G186"/>
    <mergeCell ref="L187:L194"/>
    <mergeCell ref="C215:G215"/>
    <mergeCell ref="C243:G243"/>
    <mergeCell ref="C261:G261"/>
    <mergeCell ref="L262:L269"/>
    <mergeCell ref="I216:I223"/>
    <mergeCell ref="K216:K223"/>
    <mergeCell ref="L226:L233"/>
    <mergeCell ref="L280:L287"/>
    <mergeCell ref="I253:I260"/>
    <mergeCell ref="L253:L260"/>
    <mergeCell ref="L271:L278"/>
    <mergeCell ref="I262:I269"/>
    <mergeCell ref="K271:K278"/>
    <mergeCell ref="H271:H278"/>
    <mergeCell ref="I271:I278"/>
    <mergeCell ref="I280:I287"/>
    <mergeCell ref="K280:K287"/>
  </mergeCells>
  <conditionalFormatting sqref="G124:G131">
    <cfRule type="top10" dxfId="102" priority="67" percent="1" rank="1"/>
  </conditionalFormatting>
  <conditionalFormatting sqref="G178:G185">
    <cfRule type="top10" dxfId="101" priority="344" percent="1" rank="1"/>
  </conditionalFormatting>
  <conditionalFormatting sqref="G253:G260 G262:G269">
    <cfRule type="top10" dxfId="100" priority="349" percent="1" rank="1"/>
  </conditionalFormatting>
  <conditionalFormatting sqref="G224:G225 G187:G195">
    <cfRule type="top10" dxfId="99" priority="346" percent="1" rank="1"/>
  </conditionalFormatting>
  <conditionalFormatting sqref="G196">
    <cfRule type="top10" dxfId="98" priority="8" percent="1" rank="1"/>
    <cfRule type="top10" dxfId="97" priority="9" percent="1" rank="1"/>
    <cfRule type="top10" dxfId="96" priority="10" percent="1" rank="1"/>
    <cfRule type="top10" dxfId="95" priority="11" percent="1" rank="1"/>
    <cfRule type="top10" dxfId="94" priority="12" percent="1" rank="1"/>
  </conditionalFormatting>
  <conditionalFormatting sqref="G206:G214">
    <cfRule type="top10" dxfId="93" priority="48" percent="1" rank="1"/>
    <cfRule type="top10" dxfId="92" priority="49" percent="1" rank="1"/>
    <cfRule type="top10" dxfId="91" priority="50" percent="1" rank="1"/>
    <cfRule type="top10" dxfId="90" priority="51" percent="1" rank="1"/>
    <cfRule type="top10" dxfId="89" priority="52" percent="1" rank="1"/>
    <cfRule type="top10" dxfId="88" priority="53" percent="1" rank="1"/>
    <cfRule type="top10" dxfId="87" priority="54" percent="1" rank="1"/>
  </conditionalFormatting>
  <conditionalFormatting sqref="G88:G95">
    <cfRule type="top10" dxfId="86" priority="148" percent="1" rank="1"/>
  </conditionalFormatting>
  <conditionalFormatting sqref="G43:G50">
    <cfRule type="top10" dxfId="85" priority="362" percent="1" rank="1"/>
  </conditionalFormatting>
  <conditionalFormatting sqref="G205 G187:G195">
    <cfRule type="top10" dxfId="84" priority="118" percent="1" rank="1"/>
  </conditionalFormatting>
  <conditionalFormatting sqref="G280:G287">
    <cfRule type="top10" dxfId="83" priority="77" percent="1" rank="1"/>
  </conditionalFormatting>
  <conditionalFormatting sqref="G197:G204">
    <cfRule type="top10" dxfId="82" priority="357" percent="1" rank="1"/>
  </conditionalFormatting>
  <conditionalFormatting sqref="G151:G158">
    <cfRule type="top10" dxfId="81" priority="14" percent="1" rank="1"/>
  </conditionalFormatting>
  <conditionalFormatting sqref="G133:G140">
    <cfRule type="top10" dxfId="80" priority="36" percent="1" rank="1"/>
    <cfRule type="top10" dxfId="79" priority="37" percent="1" rank="1"/>
  </conditionalFormatting>
  <conditionalFormatting sqref="G235:G242">
    <cfRule type="top10" dxfId="78" priority="367" percent="1" rank="1"/>
  </conditionalFormatting>
  <conditionalFormatting sqref="G52:G59">
    <cfRule type="top10" dxfId="77" priority="366" percent="1" rank="1"/>
  </conditionalFormatting>
  <conditionalFormatting sqref="G7:G14">
    <cfRule type="top10" dxfId="76" priority="68" percent="1" rank="1"/>
  </conditionalFormatting>
  <conditionalFormatting sqref="G97:G104">
    <cfRule type="top10" dxfId="75" priority="147" percent="1" rank="1"/>
  </conditionalFormatting>
  <conditionalFormatting sqref="G33">
    <cfRule type="top10" dxfId="74" priority="369" percent="1" rank="1"/>
  </conditionalFormatting>
  <conditionalFormatting sqref="G25:G32">
    <cfRule type="top10" dxfId="73" priority="364" percent="1" rank="1"/>
  </conditionalFormatting>
  <conditionalFormatting sqref="G142:G150">
    <cfRule type="top10" dxfId="72" priority="66" percent="1" rank="1"/>
  </conditionalFormatting>
  <conditionalFormatting sqref="G115:G122">
    <cfRule type="top10" dxfId="71" priority="145" percent="1" rank="1"/>
  </conditionalFormatting>
  <conditionalFormatting sqref="G224:G225">
    <cfRule type="top10" dxfId="70" priority="345" percent="1" rank="1"/>
  </conditionalFormatting>
  <conditionalFormatting sqref="G205">
    <cfRule type="top10" dxfId="69" priority="102" percent="1" rank="1"/>
    <cfRule type="top10" dxfId="68" priority="106" percent="1" rank="1"/>
    <cfRule type="top10" dxfId="67" priority="107" percent="1" rank="1"/>
  </conditionalFormatting>
  <conditionalFormatting sqref="G106:G113">
    <cfRule type="top10" dxfId="66" priority="13" percent="1" rank="1"/>
  </conditionalFormatting>
  <conditionalFormatting sqref="G226:G233">
    <cfRule type="top10" dxfId="65" priority="28" percent="1" rank="1"/>
    <cfRule type="top10" dxfId="64" priority="29" percent="1" rank="1"/>
  </conditionalFormatting>
  <conditionalFormatting sqref="G16:G23">
    <cfRule type="top10" dxfId="63" priority="371" percent="1" rank="1"/>
  </conditionalFormatting>
  <conditionalFormatting sqref="G160:G167">
    <cfRule type="top10" dxfId="62" priority="15" percent="1" rank="1"/>
  </conditionalFormatting>
  <conditionalFormatting sqref="G61:G68">
    <cfRule type="top10" dxfId="61" priority="70" percent="1" rank="1"/>
  </conditionalFormatting>
  <conditionalFormatting sqref="G244:G251">
    <cfRule type="top10" dxfId="60" priority="20" percent="1" rank="1"/>
    <cfRule type="top10" dxfId="59" priority="21" percent="1" rank="1"/>
  </conditionalFormatting>
  <conditionalFormatting sqref="G216:G223">
    <cfRule type="top10" dxfId="58" priority="359" percent="1" rank="1"/>
  </conditionalFormatting>
  <conditionalFormatting sqref="G187:G195">
    <cfRule type="top10" dxfId="57" priority="116" percent="1" rank="1"/>
  </conditionalFormatting>
  <conditionalFormatting sqref="G34:G41">
    <cfRule type="top10" dxfId="56" priority="17" percent="1" rank="1"/>
  </conditionalFormatting>
  <conditionalFormatting sqref="G169:G176">
    <cfRule type="top10" dxfId="55" priority="136" percent="1" rank="1"/>
  </conditionalFormatting>
  <conditionalFormatting sqref="G224:G225 G187:G195 G205">
    <cfRule type="top10" dxfId="54" priority="348" percent="1" rank="1"/>
  </conditionalFormatting>
  <conditionalFormatting sqref="G271:G278">
    <cfRule type="top10" dxfId="53" priority="370" percent="1" rank="1"/>
  </conditionalFormatting>
  <conditionalFormatting sqref="G79:G86">
    <cfRule type="top10" dxfId="52" priority="358" percent="1" rank="1"/>
  </conditionalFormatting>
  <conditionalFormatting sqref="G70:G77">
    <cfRule type="top10" dxfId="51" priority="360" percent="1" rank="1"/>
  </conditionalFormatting>
  <printOptions horizontalCentered="1"/>
  <pageMargins left="0.39370078740157483" right="0" top="0.19685039370078741" bottom="0.19685039370078741" header="0" footer="0"/>
  <pageSetup paperSize="9" scale="75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4"/>
  <sheetViews>
    <sheetView zoomScale="90" workbookViewId="0">
      <pane ySplit="5" topLeftCell="A169" activePane="bottomLeft" state="frozen"/>
      <selection pane="bottomLeft" activeCell="J239" sqref="J239"/>
    </sheetView>
  </sheetViews>
  <sheetFormatPr defaultColWidth="9.109375" defaultRowHeight="15.6" x14ac:dyDescent="0.25"/>
  <cols>
    <col min="1" max="1" width="8.109375" style="117" customWidth="1"/>
    <col min="2" max="2" width="4.5546875" style="117" hidden="1"/>
    <col min="3" max="3" width="47.5546875" style="118" customWidth="1"/>
    <col min="4" max="4" width="34.44140625" style="359" customWidth="1"/>
    <col min="5" max="5" width="15.33203125" style="119" customWidth="1"/>
    <col min="6" max="6" width="13.6640625" style="119" customWidth="1"/>
    <col min="7" max="7" width="15.6640625" style="119" customWidth="1"/>
    <col min="8" max="9" width="9.109375" style="117" customWidth="1"/>
    <col min="10" max="10" width="9.109375" style="120" customWidth="1"/>
    <col min="11" max="16384" width="9.109375" style="120"/>
  </cols>
  <sheetData>
    <row r="1" spans="1:14" ht="47.25" customHeight="1" x14ac:dyDescent="0.25">
      <c r="A1" s="651" t="s">
        <v>29</v>
      </c>
      <c r="B1" s="651"/>
      <c r="C1" s="651"/>
      <c r="D1" s="651"/>
      <c r="E1" s="651"/>
      <c r="F1" s="651"/>
      <c r="G1" s="651"/>
      <c r="H1" s="121"/>
      <c r="I1" s="121"/>
    </row>
    <row r="2" spans="1:14" x14ac:dyDescent="0.25">
      <c r="A2" s="652" t="s">
        <v>150</v>
      </c>
      <c r="B2" s="652"/>
      <c r="C2" s="652"/>
      <c r="D2" s="652"/>
      <c r="E2" s="652"/>
      <c r="F2" s="652"/>
      <c r="G2" s="652"/>
      <c r="H2" s="652"/>
    </row>
    <row r="3" spans="1:14" ht="35.25" customHeight="1" thickBot="1" x14ac:dyDescent="0.3">
      <c r="A3" s="667" t="s">
        <v>98</v>
      </c>
      <c r="B3" s="652"/>
      <c r="C3" s="652"/>
      <c r="D3" s="652"/>
      <c r="E3" s="652"/>
      <c r="F3" s="652"/>
      <c r="G3" s="652"/>
    </row>
    <row r="4" spans="1:14" ht="20.25" customHeight="1" thickBot="1" x14ac:dyDescent="0.3">
      <c r="A4" s="658" t="s">
        <v>28</v>
      </c>
      <c r="B4" s="427"/>
      <c r="C4" s="660" t="s">
        <v>1</v>
      </c>
      <c r="D4" s="662" t="s">
        <v>130</v>
      </c>
      <c r="E4" s="664" t="s">
        <v>46</v>
      </c>
      <c r="F4" s="665"/>
      <c r="G4" s="665"/>
      <c r="H4" s="666"/>
    </row>
    <row r="5" spans="1:14" ht="41.25" customHeight="1" x14ac:dyDescent="0.25">
      <c r="A5" s="659"/>
      <c r="B5" s="428"/>
      <c r="C5" s="661"/>
      <c r="D5" s="663"/>
      <c r="E5" s="454" t="s">
        <v>50</v>
      </c>
      <c r="F5" s="122" t="s">
        <v>51</v>
      </c>
      <c r="G5" s="461" t="s">
        <v>52</v>
      </c>
      <c r="H5" s="468" t="s">
        <v>2</v>
      </c>
    </row>
    <row r="6" spans="1:14" ht="30" customHeight="1" x14ac:dyDescent="0.25">
      <c r="A6" s="564">
        <v>1</v>
      </c>
      <c r="B6" s="565"/>
      <c r="C6" s="562" t="s">
        <v>365</v>
      </c>
      <c r="D6" s="568" t="s">
        <v>546</v>
      </c>
      <c r="E6" s="455">
        <v>20.149999999999999</v>
      </c>
      <c r="F6" s="232"/>
      <c r="G6" s="462">
        <v>20.149999999999999</v>
      </c>
      <c r="H6" s="472">
        <v>1</v>
      </c>
    </row>
    <row r="7" spans="1:14" ht="30" customHeight="1" x14ac:dyDescent="0.25">
      <c r="A7" s="564">
        <f t="shared" ref="A7:A69" si="0">A6+1</f>
        <v>2</v>
      </c>
      <c r="B7" s="565"/>
      <c r="C7" s="563" t="s">
        <v>368</v>
      </c>
      <c r="D7" s="568" t="s">
        <v>546</v>
      </c>
      <c r="E7" s="455">
        <v>21.09</v>
      </c>
      <c r="F7" s="232"/>
      <c r="G7" s="462">
        <v>21.09</v>
      </c>
      <c r="H7" s="472">
        <f t="shared" ref="H7:H53" si="1">H6+1</f>
        <v>2</v>
      </c>
    </row>
    <row r="8" spans="1:14" ht="30" customHeight="1" x14ac:dyDescent="0.25">
      <c r="A8" s="564">
        <f t="shared" si="0"/>
        <v>3</v>
      </c>
      <c r="B8" s="565"/>
      <c r="C8" s="562" t="s">
        <v>367</v>
      </c>
      <c r="D8" s="568" t="s">
        <v>546</v>
      </c>
      <c r="E8" s="455">
        <v>21.38</v>
      </c>
      <c r="F8" s="232"/>
      <c r="G8" s="462">
        <v>21.38</v>
      </c>
      <c r="H8" s="472">
        <f t="shared" si="1"/>
        <v>3</v>
      </c>
    </row>
    <row r="9" spans="1:14" ht="30" customHeight="1" x14ac:dyDescent="0.25">
      <c r="A9" s="424">
        <f t="shared" si="0"/>
        <v>4</v>
      </c>
      <c r="B9" s="430"/>
      <c r="C9" s="433" t="s">
        <v>369</v>
      </c>
      <c r="D9" s="569" t="s">
        <v>546</v>
      </c>
      <c r="E9" s="455">
        <v>22.87</v>
      </c>
      <c r="F9" s="232"/>
      <c r="G9" s="462">
        <v>22.87</v>
      </c>
      <c r="H9" s="469">
        <f t="shared" si="1"/>
        <v>4</v>
      </c>
    </row>
    <row r="10" spans="1:14" s="117" customFormat="1" ht="30" customHeight="1" x14ac:dyDescent="0.25">
      <c r="A10" s="424">
        <f t="shared" si="0"/>
        <v>5</v>
      </c>
      <c r="B10" s="430"/>
      <c r="C10" s="435" t="s">
        <v>274</v>
      </c>
      <c r="D10" s="570" t="s">
        <v>522</v>
      </c>
      <c r="E10" s="455">
        <v>24.2</v>
      </c>
      <c r="F10" s="232"/>
      <c r="G10" s="462">
        <v>24.2</v>
      </c>
      <c r="H10" s="469">
        <f t="shared" si="1"/>
        <v>5</v>
      </c>
      <c r="J10" s="120"/>
      <c r="K10" s="120"/>
      <c r="L10" s="120"/>
      <c r="M10" s="120"/>
      <c r="N10" s="120"/>
    </row>
    <row r="11" spans="1:14" s="117" customFormat="1" ht="30" customHeight="1" x14ac:dyDescent="0.25">
      <c r="A11" s="424">
        <f t="shared" si="0"/>
        <v>6</v>
      </c>
      <c r="B11" s="430"/>
      <c r="C11" s="433" t="s">
        <v>371</v>
      </c>
      <c r="D11" s="569" t="s">
        <v>546</v>
      </c>
      <c r="E11" s="455">
        <v>25.92</v>
      </c>
      <c r="F11" s="232"/>
      <c r="G11" s="462">
        <v>25.92</v>
      </c>
      <c r="H11" s="469">
        <f t="shared" si="1"/>
        <v>6</v>
      </c>
      <c r="J11" s="120"/>
      <c r="K11" s="120"/>
      <c r="L11" s="120"/>
      <c r="M11" s="120"/>
      <c r="N11" s="120"/>
    </row>
    <row r="12" spans="1:14" s="117" customFormat="1" ht="30" customHeight="1" x14ac:dyDescent="0.25">
      <c r="A12" s="424">
        <f t="shared" si="0"/>
        <v>7</v>
      </c>
      <c r="B12" s="430"/>
      <c r="C12" s="436" t="s">
        <v>299</v>
      </c>
      <c r="D12" s="571" t="s">
        <v>521</v>
      </c>
      <c r="E12" s="455">
        <v>26.38</v>
      </c>
      <c r="F12" s="232"/>
      <c r="G12" s="462">
        <v>26.38</v>
      </c>
      <c r="H12" s="469">
        <f t="shared" si="1"/>
        <v>7</v>
      </c>
      <c r="J12" s="120"/>
      <c r="K12" s="120"/>
      <c r="L12" s="120"/>
      <c r="M12" s="120"/>
      <c r="N12" s="120"/>
    </row>
    <row r="13" spans="1:14" s="117" customFormat="1" ht="30" customHeight="1" x14ac:dyDescent="0.25">
      <c r="A13" s="424">
        <f t="shared" si="0"/>
        <v>8</v>
      </c>
      <c r="B13" s="430"/>
      <c r="C13" s="436" t="s">
        <v>296</v>
      </c>
      <c r="D13" s="571" t="s">
        <v>521</v>
      </c>
      <c r="E13" s="455">
        <v>24.2</v>
      </c>
      <c r="F13" s="232">
        <v>3</v>
      </c>
      <c r="G13" s="462">
        <v>27.2</v>
      </c>
      <c r="H13" s="469">
        <f t="shared" si="1"/>
        <v>8</v>
      </c>
      <c r="J13" s="120"/>
      <c r="K13" s="120"/>
      <c r="L13" s="120"/>
      <c r="M13" s="120"/>
      <c r="N13" s="120"/>
    </row>
    <row r="14" spans="1:14" s="117" customFormat="1" ht="30" customHeight="1" x14ac:dyDescent="0.25">
      <c r="A14" s="424">
        <f t="shared" si="0"/>
        <v>9</v>
      </c>
      <c r="B14" s="430"/>
      <c r="C14" s="436" t="s">
        <v>305</v>
      </c>
      <c r="D14" s="571" t="s">
        <v>530</v>
      </c>
      <c r="E14" s="455">
        <v>27.72</v>
      </c>
      <c r="F14" s="232"/>
      <c r="G14" s="462">
        <v>27.72</v>
      </c>
      <c r="H14" s="469">
        <f t="shared" si="1"/>
        <v>9</v>
      </c>
      <c r="J14" s="120"/>
      <c r="K14" s="120"/>
      <c r="L14" s="120"/>
      <c r="M14" s="120"/>
      <c r="N14" s="120"/>
    </row>
    <row r="15" spans="1:14" s="117" customFormat="1" ht="30" customHeight="1" x14ac:dyDescent="0.25">
      <c r="A15" s="424">
        <f t="shared" si="0"/>
        <v>10</v>
      </c>
      <c r="B15" s="430"/>
      <c r="C15" s="433" t="s">
        <v>366</v>
      </c>
      <c r="D15" s="569" t="s">
        <v>546</v>
      </c>
      <c r="E15" s="455">
        <v>27.73</v>
      </c>
      <c r="F15" s="232"/>
      <c r="G15" s="462">
        <v>27.73</v>
      </c>
      <c r="H15" s="469">
        <f t="shared" si="1"/>
        <v>10</v>
      </c>
      <c r="J15" s="120"/>
      <c r="K15" s="120"/>
      <c r="L15" s="120"/>
      <c r="M15" s="120"/>
      <c r="N15" s="120"/>
    </row>
    <row r="16" spans="1:14" s="117" customFormat="1" ht="30" customHeight="1" x14ac:dyDescent="0.25">
      <c r="A16" s="424">
        <f t="shared" si="0"/>
        <v>11</v>
      </c>
      <c r="B16" s="430"/>
      <c r="C16" s="436" t="s">
        <v>310</v>
      </c>
      <c r="D16" s="571" t="s">
        <v>530</v>
      </c>
      <c r="E16" s="455">
        <v>28.36</v>
      </c>
      <c r="F16" s="232"/>
      <c r="G16" s="462">
        <v>28.36</v>
      </c>
      <c r="H16" s="469">
        <f t="shared" si="1"/>
        <v>11</v>
      </c>
      <c r="J16" s="120"/>
      <c r="K16" s="120"/>
      <c r="L16" s="120"/>
      <c r="M16" s="120"/>
      <c r="N16" s="120"/>
    </row>
    <row r="17" spans="1:14" s="117" customFormat="1" ht="30" customHeight="1" x14ac:dyDescent="0.25">
      <c r="A17" s="424">
        <f t="shared" si="0"/>
        <v>12</v>
      </c>
      <c r="B17" s="430"/>
      <c r="C17" s="436" t="s">
        <v>182</v>
      </c>
      <c r="D17" s="572" t="s">
        <v>528</v>
      </c>
      <c r="E17" s="455">
        <v>29.28</v>
      </c>
      <c r="F17" s="232"/>
      <c r="G17" s="462">
        <v>29.28</v>
      </c>
      <c r="H17" s="469">
        <f t="shared" si="1"/>
        <v>12</v>
      </c>
      <c r="J17" s="120"/>
      <c r="K17" s="120"/>
      <c r="L17" s="120"/>
      <c r="M17" s="120"/>
      <c r="N17" s="120"/>
    </row>
    <row r="18" spans="1:14" s="117" customFormat="1" ht="30" customHeight="1" x14ac:dyDescent="0.25">
      <c r="A18" s="424">
        <f t="shared" si="0"/>
        <v>13</v>
      </c>
      <c r="B18" s="430"/>
      <c r="C18" s="436" t="s">
        <v>312</v>
      </c>
      <c r="D18" s="571" t="s">
        <v>530</v>
      </c>
      <c r="E18" s="455">
        <v>29.51</v>
      </c>
      <c r="F18" s="232"/>
      <c r="G18" s="462">
        <v>29.51</v>
      </c>
      <c r="H18" s="469">
        <f t="shared" si="1"/>
        <v>13</v>
      </c>
      <c r="J18" s="120"/>
      <c r="K18" s="120"/>
      <c r="L18" s="120"/>
      <c r="M18" s="120"/>
      <c r="N18" s="120"/>
    </row>
    <row r="19" spans="1:14" s="117" customFormat="1" ht="30" customHeight="1" x14ac:dyDescent="0.25">
      <c r="A19" s="424">
        <f t="shared" si="0"/>
        <v>14</v>
      </c>
      <c r="B19" s="430"/>
      <c r="C19" s="435" t="s">
        <v>273</v>
      </c>
      <c r="D19" s="570" t="s">
        <v>522</v>
      </c>
      <c r="E19" s="455">
        <v>29.63</v>
      </c>
      <c r="F19" s="232"/>
      <c r="G19" s="462">
        <v>29.63</v>
      </c>
      <c r="H19" s="469">
        <f t="shared" si="1"/>
        <v>14</v>
      </c>
      <c r="J19" s="120"/>
      <c r="K19" s="120"/>
      <c r="L19" s="120"/>
      <c r="M19" s="120"/>
      <c r="N19" s="120"/>
    </row>
    <row r="20" spans="1:14" s="117" customFormat="1" ht="30" customHeight="1" x14ac:dyDescent="0.25">
      <c r="A20" s="424">
        <f t="shared" si="0"/>
        <v>15</v>
      </c>
      <c r="B20" s="430"/>
      <c r="C20" s="436" t="s">
        <v>346</v>
      </c>
      <c r="D20" s="573" t="s">
        <v>523</v>
      </c>
      <c r="E20" s="455">
        <v>29.84</v>
      </c>
      <c r="F20" s="232"/>
      <c r="G20" s="462">
        <v>29.84</v>
      </c>
      <c r="H20" s="469">
        <f t="shared" si="1"/>
        <v>15</v>
      </c>
      <c r="J20" s="120"/>
      <c r="K20" s="120"/>
      <c r="L20" s="120"/>
      <c r="M20" s="120"/>
      <c r="N20" s="120"/>
    </row>
    <row r="21" spans="1:14" s="117" customFormat="1" ht="30" customHeight="1" x14ac:dyDescent="0.25">
      <c r="A21" s="424">
        <f t="shared" si="0"/>
        <v>16</v>
      </c>
      <c r="B21" s="430"/>
      <c r="C21" s="435" t="s">
        <v>275</v>
      </c>
      <c r="D21" s="570" t="s">
        <v>522</v>
      </c>
      <c r="E21" s="455">
        <v>30.05</v>
      </c>
      <c r="F21" s="232"/>
      <c r="G21" s="462">
        <v>30.05</v>
      </c>
      <c r="H21" s="469">
        <f t="shared" si="1"/>
        <v>16</v>
      </c>
      <c r="J21" s="120"/>
      <c r="K21" s="120"/>
      <c r="L21" s="120"/>
      <c r="M21" s="120"/>
      <c r="N21" s="120"/>
    </row>
    <row r="22" spans="1:14" s="117" customFormat="1" ht="30" customHeight="1" x14ac:dyDescent="0.25">
      <c r="A22" s="424">
        <f t="shared" si="0"/>
        <v>17</v>
      </c>
      <c r="B22" s="430"/>
      <c r="C22" s="436" t="s">
        <v>352</v>
      </c>
      <c r="D22" s="573" t="s">
        <v>523</v>
      </c>
      <c r="E22" s="455">
        <v>31.43</v>
      </c>
      <c r="F22" s="232"/>
      <c r="G22" s="462">
        <v>31.43</v>
      </c>
      <c r="H22" s="469">
        <f t="shared" si="1"/>
        <v>17</v>
      </c>
      <c r="J22" s="120"/>
      <c r="K22" s="120"/>
      <c r="L22" s="120"/>
      <c r="M22" s="120"/>
      <c r="N22" s="120"/>
    </row>
    <row r="23" spans="1:14" s="117" customFormat="1" ht="30" customHeight="1" x14ac:dyDescent="0.25">
      <c r="A23" s="424">
        <f t="shared" si="0"/>
        <v>18</v>
      </c>
      <c r="B23" s="430"/>
      <c r="C23" s="436" t="s">
        <v>345</v>
      </c>
      <c r="D23" s="573" t="s">
        <v>523</v>
      </c>
      <c r="E23" s="455">
        <v>31.74</v>
      </c>
      <c r="F23" s="232"/>
      <c r="G23" s="462">
        <v>31.74</v>
      </c>
      <c r="H23" s="469">
        <f t="shared" si="1"/>
        <v>18</v>
      </c>
      <c r="J23" s="120"/>
      <c r="K23" s="120"/>
      <c r="L23" s="120"/>
      <c r="M23" s="120"/>
      <c r="N23" s="120"/>
    </row>
    <row r="24" spans="1:14" s="117" customFormat="1" ht="30" customHeight="1" x14ac:dyDescent="0.25">
      <c r="A24" s="424">
        <f t="shared" si="0"/>
        <v>19</v>
      </c>
      <c r="B24" s="430"/>
      <c r="C24" s="436" t="s">
        <v>349</v>
      </c>
      <c r="D24" s="573" t="s">
        <v>523</v>
      </c>
      <c r="E24" s="455">
        <v>31.81</v>
      </c>
      <c r="F24" s="232"/>
      <c r="G24" s="462">
        <v>31.81</v>
      </c>
      <c r="H24" s="469">
        <f t="shared" si="1"/>
        <v>19</v>
      </c>
      <c r="J24" s="120"/>
      <c r="K24" s="120"/>
      <c r="L24" s="120"/>
      <c r="M24" s="120"/>
      <c r="N24" s="120"/>
    </row>
    <row r="25" spans="1:14" s="117" customFormat="1" ht="30" customHeight="1" x14ac:dyDescent="0.25">
      <c r="A25" s="424">
        <f t="shared" si="0"/>
        <v>20</v>
      </c>
      <c r="B25" s="430"/>
      <c r="C25" s="436" t="s">
        <v>302</v>
      </c>
      <c r="D25" s="571" t="s">
        <v>521</v>
      </c>
      <c r="E25" s="455">
        <v>31.91</v>
      </c>
      <c r="F25" s="232"/>
      <c r="G25" s="462">
        <v>31.91</v>
      </c>
      <c r="H25" s="469">
        <f t="shared" si="1"/>
        <v>20</v>
      </c>
      <c r="J25" s="120"/>
      <c r="K25" s="120"/>
      <c r="L25" s="120"/>
      <c r="M25" s="120"/>
      <c r="N25" s="120"/>
    </row>
    <row r="26" spans="1:14" s="117" customFormat="1" ht="30" customHeight="1" x14ac:dyDescent="0.25">
      <c r="A26" s="424">
        <f t="shared" si="0"/>
        <v>21</v>
      </c>
      <c r="B26" s="430"/>
      <c r="C26" s="436" t="s">
        <v>301</v>
      </c>
      <c r="D26" s="571" t="s">
        <v>521</v>
      </c>
      <c r="E26" s="455">
        <v>32.46</v>
      </c>
      <c r="F26" s="232"/>
      <c r="G26" s="462">
        <v>32.46</v>
      </c>
      <c r="H26" s="469">
        <f t="shared" si="1"/>
        <v>21</v>
      </c>
      <c r="J26" s="120"/>
      <c r="K26" s="120"/>
      <c r="L26" s="120"/>
      <c r="M26" s="120"/>
      <c r="N26" s="120"/>
    </row>
    <row r="27" spans="1:14" s="117" customFormat="1" ht="30" customHeight="1" x14ac:dyDescent="0.25">
      <c r="A27" s="424">
        <f t="shared" si="0"/>
        <v>22</v>
      </c>
      <c r="B27" s="430"/>
      <c r="C27" s="436" t="s">
        <v>348</v>
      </c>
      <c r="D27" s="573" t="s">
        <v>523</v>
      </c>
      <c r="E27" s="455">
        <v>32.729999999999997</v>
      </c>
      <c r="F27" s="232"/>
      <c r="G27" s="462">
        <v>32.729999999999997</v>
      </c>
      <c r="H27" s="469">
        <f t="shared" si="1"/>
        <v>22</v>
      </c>
      <c r="J27" s="120"/>
      <c r="K27" s="120"/>
      <c r="L27" s="120"/>
      <c r="M27" s="120"/>
      <c r="N27" s="120"/>
    </row>
    <row r="28" spans="1:14" s="117" customFormat="1" ht="30" customHeight="1" x14ac:dyDescent="0.25">
      <c r="A28" s="424">
        <f t="shared" si="0"/>
        <v>23</v>
      </c>
      <c r="B28" s="430"/>
      <c r="C28" s="437" t="s">
        <v>248</v>
      </c>
      <c r="D28" s="574" t="s">
        <v>534</v>
      </c>
      <c r="E28" s="455">
        <v>32.799999999999997</v>
      </c>
      <c r="F28" s="232"/>
      <c r="G28" s="462">
        <v>32.799999999999997</v>
      </c>
      <c r="H28" s="469">
        <f t="shared" si="1"/>
        <v>23</v>
      </c>
      <c r="J28" s="120"/>
      <c r="K28" s="120"/>
      <c r="L28" s="120"/>
      <c r="M28" s="120"/>
      <c r="N28" s="120"/>
    </row>
    <row r="29" spans="1:14" s="117" customFormat="1" ht="30" customHeight="1" x14ac:dyDescent="0.25">
      <c r="A29" s="424">
        <f t="shared" si="0"/>
        <v>24</v>
      </c>
      <c r="B29" s="430"/>
      <c r="C29" s="437" t="s">
        <v>250</v>
      </c>
      <c r="D29" s="574" t="s">
        <v>534</v>
      </c>
      <c r="E29" s="455">
        <v>33.11</v>
      </c>
      <c r="F29" s="232"/>
      <c r="G29" s="462">
        <v>33.11</v>
      </c>
      <c r="H29" s="469">
        <f t="shared" si="1"/>
        <v>24</v>
      </c>
      <c r="J29" s="120"/>
      <c r="K29" s="120"/>
      <c r="L29" s="120"/>
      <c r="M29" s="120"/>
      <c r="N29" s="120"/>
    </row>
    <row r="30" spans="1:14" s="117" customFormat="1" ht="30" customHeight="1" x14ac:dyDescent="0.25">
      <c r="A30" s="424">
        <f t="shared" si="0"/>
        <v>25</v>
      </c>
      <c r="B30" s="430"/>
      <c r="C30" s="436" t="s">
        <v>308</v>
      </c>
      <c r="D30" s="571" t="s">
        <v>530</v>
      </c>
      <c r="E30" s="455">
        <v>30.19</v>
      </c>
      <c r="F30" s="232">
        <v>3</v>
      </c>
      <c r="G30" s="462">
        <v>33.19</v>
      </c>
      <c r="H30" s="469">
        <f t="shared" ref="H30:H38" si="2">H29+1</f>
        <v>25</v>
      </c>
      <c r="J30" s="120"/>
      <c r="K30" s="120"/>
      <c r="L30" s="120"/>
      <c r="M30" s="120"/>
      <c r="N30" s="120"/>
    </row>
    <row r="31" spans="1:14" s="117" customFormat="1" ht="30" customHeight="1" x14ac:dyDescent="0.25">
      <c r="A31" s="424">
        <f t="shared" si="0"/>
        <v>26</v>
      </c>
      <c r="B31" s="430"/>
      <c r="C31" s="438" t="s">
        <v>189</v>
      </c>
      <c r="D31" s="569" t="s">
        <v>520</v>
      </c>
      <c r="E31" s="455">
        <v>33.33</v>
      </c>
      <c r="F31" s="232"/>
      <c r="G31" s="462">
        <v>33.33</v>
      </c>
      <c r="H31" s="469">
        <f t="shared" si="2"/>
        <v>26</v>
      </c>
      <c r="J31" s="120"/>
      <c r="K31" s="120"/>
      <c r="L31" s="120"/>
      <c r="M31" s="120"/>
      <c r="N31" s="120"/>
    </row>
    <row r="32" spans="1:14" s="117" customFormat="1" ht="30" customHeight="1" x14ac:dyDescent="0.25">
      <c r="A32" s="424">
        <f t="shared" si="0"/>
        <v>27</v>
      </c>
      <c r="B32" s="430"/>
      <c r="C32" s="438" t="s">
        <v>186</v>
      </c>
      <c r="D32" s="569" t="s">
        <v>520</v>
      </c>
      <c r="E32" s="455">
        <v>33.369999999999997</v>
      </c>
      <c r="F32" s="232"/>
      <c r="G32" s="462">
        <v>33.369999999999997</v>
      </c>
      <c r="H32" s="469">
        <f t="shared" si="2"/>
        <v>27</v>
      </c>
      <c r="J32" s="120"/>
      <c r="K32" s="120"/>
      <c r="L32" s="120"/>
      <c r="M32" s="120"/>
      <c r="N32" s="120"/>
    </row>
    <row r="33" spans="1:14" s="117" customFormat="1" ht="30" customHeight="1" x14ac:dyDescent="0.25">
      <c r="A33" s="424">
        <f t="shared" si="0"/>
        <v>28</v>
      </c>
      <c r="B33" s="430"/>
      <c r="C33" s="436" t="s">
        <v>347</v>
      </c>
      <c r="D33" s="573" t="s">
        <v>523</v>
      </c>
      <c r="E33" s="455">
        <v>33.94</v>
      </c>
      <c r="F33" s="232"/>
      <c r="G33" s="462">
        <v>33.94</v>
      </c>
      <c r="H33" s="469">
        <f t="shared" si="2"/>
        <v>28</v>
      </c>
      <c r="J33" s="120"/>
      <c r="K33" s="120"/>
      <c r="L33" s="120"/>
      <c r="M33" s="120"/>
      <c r="N33" s="120"/>
    </row>
    <row r="34" spans="1:14" s="117" customFormat="1" ht="30" customHeight="1" x14ac:dyDescent="0.25">
      <c r="A34" s="424">
        <f t="shared" si="0"/>
        <v>29</v>
      </c>
      <c r="B34" s="430"/>
      <c r="C34" s="436" t="s">
        <v>337</v>
      </c>
      <c r="D34" s="575" t="s">
        <v>536</v>
      </c>
      <c r="E34" s="455">
        <v>34.590000000000003</v>
      </c>
      <c r="F34" s="232"/>
      <c r="G34" s="462">
        <v>34.590000000000003</v>
      </c>
      <c r="H34" s="469">
        <f t="shared" si="2"/>
        <v>29</v>
      </c>
      <c r="J34" s="120"/>
      <c r="K34" s="120"/>
      <c r="L34" s="120"/>
      <c r="M34" s="120"/>
      <c r="N34" s="120"/>
    </row>
    <row r="35" spans="1:14" s="117" customFormat="1" ht="30" customHeight="1" x14ac:dyDescent="0.25">
      <c r="A35" s="424">
        <f t="shared" si="0"/>
        <v>30</v>
      </c>
      <c r="B35" s="430"/>
      <c r="C35" s="437" t="s">
        <v>224</v>
      </c>
      <c r="D35" s="576" t="s">
        <v>524</v>
      </c>
      <c r="E35" s="455">
        <v>35.01</v>
      </c>
      <c r="F35" s="232"/>
      <c r="G35" s="462">
        <v>35.01</v>
      </c>
      <c r="H35" s="469">
        <f t="shared" si="2"/>
        <v>30</v>
      </c>
      <c r="J35" s="120"/>
      <c r="K35" s="120"/>
      <c r="L35" s="120"/>
      <c r="M35" s="120"/>
      <c r="N35" s="120"/>
    </row>
    <row r="36" spans="1:14" s="117" customFormat="1" ht="30" customHeight="1" x14ac:dyDescent="0.25">
      <c r="A36" s="424">
        <f t="shared" si="0"/>
        <v>31</v>
      </c>
      <c r="B36" s="430"/>
      <c r="C36" s="437" t="s">
        <v>225</v>
      </c>
      <c r="D36" s="576" t="s">
        <v>524</v>
      </c>
      <c r="E36" s="455">
        <v>36.380000000000003</v>
      </c>
      <c r="F36" s="232"/>
      <c r="G36" s="462">
        <v>36.380000000000003</v>
      </c>
      <c r="H36" s="469">
        <f t="shared" si="2"/>
        <v>31</v>
      </c>
      <c r="J36" s="120"/>
      <c r="K36" s="120"/>
      <c r="L36" s="120"/>
      <c r="M36" s="120"/>
      <c r="N36" s="120"/>
    </row>
    <row r="37" spans="1:14" s="117" customFormat="1" ht="30" customHeight="1" x14ac:dyDescent="0.25">
      <c r="A37" s="424">
        <f t="shared" si="0"/>
        <v>32</v>
      </c>
      <c r="B37" s="430"/>
      <c r="C37" s="437" t="s">
        <v>387</v>
      </c>
      <c r="D37" s="577" t="s">
        <v>537</v>
      </c>
      <c r="E37" s="455">
        <v>36.619999999999997</v>
      </c>
      <c r="F37" s="232"/>
      <c r="G37" s="462">
        <v>36.619999999999997</v>
      </c>
      <c r="H37" s="469">
        <f t="shared" si="2"/>
        <v>32</v>
      </c>
      <c r="J37" s="120"/>
      <c r="K37" s="120"/>
      <c r="L37" s="120"/>
      <c r="M37" s="120"/>
      <c r="N37" s="120"/>
    </row>
    <row r="38" spans="1:14" s="117" customFormat="1" ht="30" customHeight="1" x14ac:dyDescent="0.25">
      <c r="A38" s="424">
        <f t="shared" si="0"/>
        <v>33</v>
      </c>
      <c r="B38" s="430"/>
      <c r="C38" s="435" t="s">
        <v>272</v>
      </c>
      <c r="D38" s="570" t="s">
        <v>522</v>
      </c>
      <c r="E38" s="455">
        <v>37.450000000000003</v>
      </c>
      <c r="F38" s="232"/>
      <c r="G38" s="462">
        <v>37.450000000000003</v>
      </c>
      <c r="H38" s="469">
        <f t="shared" si="2"/>
        <v>33</v>
      </c>
      <c r="J38" s="120"/>
      <c r="K38" s="120"/>
      <c r="L38" s="120"/>
      <c r="M38" s="120"/>
      <c r="N38" s="120"/>
    </row>
    <row r="39" spans="1:14" s="117" customFormat="1" ht="30" customHeight="1" x14ac:dyDescent="0.25">
      <c r="A39" s="424">
        <f t="shared" si="0"/>
        <v>34</v>
      </c>
      <c r="B39" s="430"/>
      <c r="C39" s="436" t="s">
        <v>298</v>
      </c>
      <c r="D39" s="571" t="s">
        <v>521</v>
      </c>
      <c r="E39" s="455">
        <v>37.58</v>
      </c>
      <c r="F39" s="232"/>
      <c r="G39" s="462">
        <v>37.58</v>
      </c>
      <c r="H39" s="469">
        <f t="shared" si="1"/>
        <v>34</v>
      </c>
      <c r="J39" s="120"/>
      <c r="K39" s="120"/>
      <c r="L39" s="120"/>
      <c r="M39" s="120"/>
      <c r="N39" s="120"/>
    </row>
    <row r="40" spans="1:14" s="117" customFormat="1" ht="30" customHeight="1" x14ac:dyDescent="0.25">
      <c r="A40" s="424">
        <f t="shared" si="0"/>
        <v>35</v>
      </c>
      <c r="B40" s="430"/>
      <c r="C40" s="436" t="s">
        <v>401</v>
      </c>
      <c r="D40" s="578" t="s">
        <v>540</v>
      </c>
      <c r="E40" s="455">
        <v>37.67</v>
      </c>
      <c r="F40" s="232"/>
      <c r="G40" s="462">
        <v>37.67</v>
      </c>
      <c r="H40" s="469">
        <f t="shared" si="1"/>
        <v>35</v>
      </c>
      <c r="J40" s="120"/>
      <c r="K40" s="120"/>
      <c r="L40" s="120"/>
      <c r="M40" s="120"/>
      <c r="N40" s="120"/>
    </row>
    <row r="41" spans="1:14" s="117" customFormat="1" ht="30" customHeight="1" x14ac:dyDescent="0.25">
      <c r="A41" s="424">
        <f t="shared" si="0"/>
        <v>36</v>
      </c>
      <c r="B41" s="430"/>
      <c r="C41" s="436" t="s">
        <v>306</v>
      </c>
      <c r="D41" s="571" t="s">
        <v>530</v>
      </c>
      <c r="E41" s="455">
        <v>38.07</v>
      </c>
      <c r="F41" s="232"/>
      <c r="G41" s="462">
        <v>38.07</v>
      </c>
      <c r="H41" s="469">
        <f t="shared" si="1"/>
        <v>36</v>
      </c>
      <c r="J41" s="120"/>
      <c r="K41" s="120"/>
      <c r="L41" s="120"/>
      <c r="M41" s="120"/>
      <c r="N41" s="120"/>
    </row>
    <row r="42" spans="1:14" s="117" customFormat="1" ht="30" customHeight="1" x14ac:dyDescent="0.25">
      <c r="A42" s="424">
        <f t="shared" si="0"/>
        <v>37</v>
      </c>
      <c r="B42" s="430"/>
      <c r="C42" s="438" t="s">
        <v>215</v>
      </c>
      <c r="D42" s="571" t="s">
        <v>526</v>
      </c>
      <c r="E42" s="455">
        <v>38.909999999999997</v>
      </c>
      <c r="F42" s="232"/>
      <c r="G42" s="462">
        <v>38.909999999999997</v>
      </c>
      <c r="H42" s="469">
        <f t="shared" si="1"/>
        <v>37</v>
      </c>
      <c r="J42" s="120"/>
      <c r="K42" s="120"/>
      <c r="L42" s="120"/>
      <c r="M42" s="120"/>
      <c r="N42" s="120"/>
    </row>
    <row r="43" spans="1:14" s="117" customFormat="1" ht="30" customHeight="1" x14ac:dyDescent="0.25">
      <c r="A43" s="424">
        <f t="shared" si="0"/>
        <v>38</v>
      </c>
      <c r="B43" s="430"/>
      <c r="C43" s="436" t="s">
        <v>336</v>
      </c>
      <c r="D43" s="575" t="s">
        <v>536</v>
      </c>
      <c r="E43" s="455">
        <v>39.380000000000003</v>
      </c>
      <c r="F43" s="232"/>
      <c r="G43" s="462">
        <v>39.380000000000003</v>
      </c>
      <c r="H43" s="469">
        <f t="shared" si="1"/>
        <v>38</v>
      </c>
      <c r="J43" s="120"/>
      <c r="K43" s="120"/>
      <c r="L43" s="120"/>
      <c r="M43" s="120"/>
      <c r="N43" s="120"/>
    </row>
    <row r="44" spans="1:14" s="117" customFormat="1" ht="30" customHeight="1" x14ac:dyDescent="0.25">
      <c r="A44" s="424">
        <f t="shared" si="0"/>
        <v>39</v>
      </c>
      <c r="B44" s="430"/>
      <c r="C44" s="437" t="s">
        <v>252</v>
      </c>
      <c r="D44" s="574" t="s">
        <v>534</v>
      </c>
      <c r="E44" s="455">
        <v>39.56</v>
      </c>
      <c r="F44" s="232"/>
      <c r="G44" s="462">
        <v>39.56</v>
      </c>
      <c r="H44" s="469">
        <f t="shared" si="1"/>
        <v>39</v>
      </c>
      <c r="J44" s="120"/>
      <c r="K44" s="120"/>
      <c r="L44" s="120"/>
      <c r="M44" s="120"/>
      <c r="N44" s="120"/>
    </row>
    <row r="45" spans="1:14" s="117" customFormat="1" ht="30" customHeight="1" x14ac:dyDescent="0.25">
      <c r="A45" s="424">
        <f t="shared" si="0"/>
        <v>40</v>
      </c>
      <c r="B45" s="430"/>
      <c r="C45" s="439" t="s">
        <v>197</v>
      </c>
      <c r="D45" s="571" t="s">
        <v>529</v>
      </c>
      <c r="E45" s="455">
        <v>39.64</v>
      </c>
      <c r="F45" s="232"/>
      <c r="G45" s="462">
        <v>39.64</v>
      </c>
      <c r="H45" s="469">
        <f t="shared" si="1"/>
        <v>40</v>
      </c>
      <c r="J45" s="120"/>
      <c r="K45" s="120"/>
      <c r="L45" s="120"/>
      <c r="M45" s="120"/>
      <c r="N45" s="120"/>
    </row>
    <row r="46" spans="1:14" s="117" customFormat="1" ht="30" customHeight="1" x14ac:dyDescent="0.25">
      <c r="A46" s="424">
        <f t="shared" si="0"/>
        <v>41</v>
      </c>
      <c r="B46" s="430"/>
      <c r="C46" s="436" t="s">
        <v>303</v>
      </c>
      <c r="D46" s="571" t="s">
        <v>521</v>
      </c>
      <c r="E46" s="455">
        <v>36.99</v>
      </c>
      <c r="F46" s="232">
        <v>3</v>
      </c>
      <c r="G46" s="462">
        <v>39.99</v>
      </c>
      <c r="H46" s="469">
        <f t="shared" si="1"/>
        <v>41</v>
      </c>
      <c r="J46" s="120"/>
      <c r="K46" s="120"/>
      <c r="L46" s="120"/>
      <c r="M46" s="120"/>
      <c r="N46" s="120"/>
    </row>
    <row r="47" spans="1:14" s="117" customFormat="1" ht="30" customHeight="1" x14ac:dyDescent="0.25">
      <c r="A47" s="424">
        <f t="shared" si="0"/>
        <v>42</v>
      </c>
      <c r="B47" s="430"/>
      <c r="C47" s="437" t="s">
        <v>226</v>
      </c>
      <c r="D47" s="576" t="s">
        <v>524</v>
      </c>
      <c r="E47" s="455">
        <v>34.11</v>
      </c>
      <c r="F47" s="232">
        <v>6</v>
      </c>
      <c r="G47" s="462">
        <v>40.11</v>
      </c>
      <c r="H47" s="469">
        <f t="shared" si="1"/>
        <v>42</v>
      </c>
      <c r="J47" s="120"/>
      <c r="K47" s="120"/>
      <c r="L47" s="120"/>
      <c r="M47" s="120"/>
      <c r="N47" s="120"/>
    </row>
    <row r="48" spans="1:14" s="117" customFormat="1" ht="30" customHeight="1" x14ac:dyDescent="0.25">
      <c r="A48" s="424">
        <f t="shared" si="0"/>
        <v>43</v>
      </c>
      <c r="B48" s="430"/>
      <c r="C48" s="438" t="s">
        <v>380</v>
      </c>
      <c r="D48" s="571" t="s">
        <v>527</v>
      </c>
      <c r="E48" s="455">
        <v>40.36</v>
      </c>
      <c r="F48" s="232"/>
      <c r="G48" s="462">
        <v>40.36</v>
      </c>
      <c r="H48" s="469">
        <f t="shared" si="1"/>
        <v>43</v>
      </c>
      <c r="J48" s="120"/>
      <c r="K48" s="120"/>
      <c r="L48" s="120"/>
      <c r="M48" s="120"/>
      <c r="N48" s="120"/>
    </row>
    <row r="49" spans="1:14" s="117" customFormat="1" ht="30" customHeight="1" x14ac:dyDescent="0.25">
      <c r="A49" s="424">
        <f t="shared" si="0"/>
        <v>44</v>
      </c>
      <c r="B49" s="430"/>
      <c r="C49" s="436" t="s">
        <v>340</v>
      </c>
      <c r="D49" s="575" t="s">
        <v>536</v>
      </c>
      <c r="E49" s="455">
        <v>40.799999999999997</v>
      </c>
      <c r="F49" s="232"/>
      <c r="G49" s="462">
        <v>40.799999999999997</v>
      </c>
      <c r="H49" s="469">
        <f t="shared" si="1"/>
        <v>44</v>
      </c>
      <c r="J49" s="120"/>
      <c r="K49" s="120"/>
      <c r="L49" s="120"/>
      <c r="M49" s="120"/>
      <c r="N49" s="120"/>
    </row>
    <row r="50" spans="1:14" s="117" customFormat="1" ht="30" customHeight="1" x14ac:dyDescent="0.25">
      <c r="A50" s="424">
        <f t="shared" si="0"/>
        <v>45</v>
      </c>
      <c r="B50" s="430"/>
      <c r="C50" s="436" t="s">
        <v>237</v>
      </c>
      <c r="D50" s="571" t="s">
        <v>535</v>
      </c>
      <c r="E50" s="455">
        <v>40.9</v>
      </c>
      <c r="F50" s="232"/>
      <c r="G50" s="462">
        <v>40.9</v>
      </c>
      <c r="H50" s="469">
        <f t="shared" si="1"/>
        <v>45</v>
      </c>
      <c r="J50" s="120"/>
      <c r="K50" s="120"/>
      <c r="L50" s="120"/>
      <c r="M50" s="120"/>
      <c r="N50" s="120"/>
    </row>
    <row r="51" spans="1:14" s="117" customFormat="1" ht="30" customHeight="1" x14ac:dyDescent="0.25">
      <c r="A51" s="424">
        <f t="shared" si="0"/>
        <v>46</v>
      </c>
      <c r="B51" s="430"/>
      <c r="C51" s="437" t="s">
        <v>391</v>
      </c>
      <c r="D51" s="577" t="s">
        <v>537</v>
      </c>
      <c r="E51" s="455">
        <v>35.22</v>
      </c>
      <c r="F51" s="232">
        <v>6</v>
      </c>
      <c r="G51" s="462">
        <v>41.22</v>
      </c>
      <c r="H51" s="469">
        <f t="shared" si="1"/>
        <v>46</v>
      </c>
      <c r="J51" s="120"/>
      <c r="K51" s="120"/>
      <c r="L51" s="120"/>
      <c r="M51" s="120"/>
      <c r="N51" s="120"/>
    </row>
    <row r="52" spans="1:14" s="117" customFormat="1" ht="30" customHeight="1" x14ac:dyDescent="0.25">
      <c r="A52" s="424">
        <f t="shared" si="0"/>
        <v>47</v>
      </c>
      <c r="B52" s="430"/>
      <c r="C52" s="438" t="s">
        <v>221</v>
      </c>
      <c r="D52" s="571" t="s">
        <v>526</v>
      </c>
      <c r="E52" s="455">
        <v>41.25</v>
      </c>
      <c r="F52" s="232"/>
      <c r="G52" s="462">
        <v>41.25</v>
      </c>
      <c r="H52" s="469">
        <f t="shared" si="1"/>
        <v>47</v>
      </c>
      <c r="J52" s="120"/>
      <c r="K52" s="120"/>
      <c r="L52" s="120"/>
      <c r="M52" s="120"/>
      <c r="N52" s="120"/>
    </row>
    <row r="53" spans="1:14" s="117" customFormat="1" ht="30" customHeight="1" x14ac:dyDescent="0.25">
      <c r="A53" s="424">
        <f t="shared" si="0"/>
        <v>48</v>
      </c>
      <c r="B53" s="430"/>
      <c r="C53" s="435" t="s">
        <v>277</v>
      </c>
      <c r="D53" s="570" t="s">
        <v>522</v>
      </c>
      <c r="E53" s="455">
        <v>41.31</v>
      </c>
      <c r="F53" s="232"/>
      <c r="G53" s="462">
        <v>41.31</v>
      </c>
      <c r="H53" s="469">
        <f t="shared" si="1"/>
        <v>48</v>
      </c>
      <c r="I53" s="422">
        <f>H54+1</f>
        <v>51</v>
      </c>
      <c r="J53" s="120"/>
      <c r="K53" s="120"/>
      <c r="L53" s="120"/>
      <c r="M53" s="120"/>
      <c r="N53" s="120"/>
    </row>
    <row r="54" spans="1:14" s="117" customFormat="1" ht="30" customHeight="1" x14ac:dyDescent="0.25">
      <c r="A54" s="424">
        <f t="shared" si="0"/>
        <v>49</v>
      </c>
      <c r="B54" s="430"/>
      <c r="C54" s="436" t="s">
        <v>403</v>
      </c>
      <c r="D54" s="578" t="s">
        <v>540</v>
      </c>
      <c r="E54" s="455">
        <v>41.71</v>
      </c>
      <c r="F54" s="232"/>
      <c r="G54" s="462">
        <v>41.71</v>
      </c>
      <c r="H54" s="469">
        <v>50</v>
      </c>
      <c r="J54" s="120"/>
      <c r="K54" s="120"/>
      <c r="L54" s="120"/>
      <c r="M54" s="120"/>
      <c r="N54" s="120"/>
    </row>
    <row r="55" spans="1:14" s="117" customFormat="1" ht="30" customHeight="1" x14ac:dyDescent="0.25">
      <c r="A55" s="424">
        <f t="shared" si="0"/>
        <v>50</v>
      </c>
      <c r="B55" s="430"/>
      <c r="C55" s="436" t="s">
        <v>179</v>
      </c>
      <c r="D55" s="572" t="s">
        <v>528</v>
      </c>
      <c r="E55" s="455">
        <v>41.77</v>
      </c>
      <c r="F55" s="232"/>
      <c r="G55" s="462">
        <v>41.77</v>
      </c>
      <c r="H55" s="469">
        <f>I53+1</f>
        <v>52</v>
      </c>
      <c r="J55" s="120"/>
      <c r="K55" s="120"/>
      <c r="L55" s="120"/>
      <c r="M55" s="120"/>
      <c r="N55" s="120"/>
    </row>
    <row r="56" spans="1:14" s="117" customFormat="1" ht="30" customHeight="1" x14ac:dyDescent="0.25">
      <c r="A56" s="424">
        <f t="shared" si="0"/>
        <v>51</v>
      </c>
      <c r="B56" s="430"/>
      <c r="C56" s="436" t="s">
        <v>231</v>
      </c>
      <c r="D56" s="571" t="s">
        <v>535</v>
      </c>
      <c r="E56" s="455">
        <v>31.85</v>
      </c>
      <c r="F56" s="232">
        <v>10</v>
      </c>
      <c r="G56" s="462">
        <v>41.85</v>
      </c>
      <c r="H56" s="469">
        <f t="shared" ref="H56:H74" si="3">H55+1</f>
        <v>53</v>
      </c>
      <c r="J56" s="120"/>
      <c r="K56" s="120"/>
      <c r="L56" s="120"/>
      <c r="M56" s="120"/>
      <c r="N56" s="120"/>
    </row>
    <row r="57" spans="1:14" s="117" customFormat="1" ht="30" customHeight="1" x14ac:dyDescent="0.25">
      <c r="A57" s="424">
        <f t="shared" si="0"/>
        <v>52</v>
      </c>
      <c r="B57" s="430"/>
      <c r="C57" s="437" t="s">
        <v>392</v>
      </c>
      <c r="D57" s="577" t="s">
        <v>537</v>
      </c>
      <c r="E57" s="455">
        <v>41.94</v>
      </c>
      <c r="F57" s="232"/>
      <c r="G57" s="462">
        <v>41.94</v>
      </c>
      <c r="H57" s="469">
        <f t="shared" si="3"/>
        <v>54</v>
      </c>
      <c r="J57" s="120"/>
      <c r="K57" s="120"/>
      <c r="L57" s="120"/>
      <c r="M57" s="120"/>
      <c r="N57" s="120"/>
    </row>
    <row r="58" spans="1:14" s="117" customFormat="1" ht="30" customHeight="1" x14ac:dyDescent="0.25">
      <c r="A58" s="424">
        <f t="shared" si="0"/>
        <v>53</v>
      </c>
      <c r="B58" s="430"/>
      <c r="C58" s="436" t="s">
        <v>309</v>
      </c>
      <c r="D58" s="571" t="s">
        <v>530</v>
      </c>
      <c r="E58" s="455">
        <v>42.03</v>
      </c>
      <c r="F58" s="232"/>
      <c r="G58" s="462">
        <v>42.03</v>
      </c>
      <c r="H58" s="469">
        <f t="shared" si="3"/>
        <v>55</v>
      </c>
      <c r="J58" s="120"/>
      <c r="K58" s="120"/>
      <c r="L58" s="120"/>
      <c r="M58" s="120"/>
      <c r="N58" s="120"/>
    </row>
    <row r="59" spans="1:14" s="117" customFormat="1" ht="30" customHeight="1" x14ac:dyDescent="0.25">
      <c r="A59" s="424">
        <f t="shared" si="0"/>
        <v>54</v>
      </c>
      <c r="B59" s="430"/>
      <c r="C59" s="436" t="s">
        <v>167</v>
      </c>
      <c r="D59" s="579" t="s">
        <v>541</v>
      </c>
      <c r="E59" s="455">
        <v>42.06</v>
      </c>
      <c r="F59" s="232"/>
      <c r="G59" s="462">
        <v>42.06</v>
      </c>
      <c r="H59" s="469">
        <f t="shared" si="3"/>
        <v>56</v>
      </c>
      <c r="J59" s="120"/>
      <c r="K59" s="120"/>
      <c r="L59" s="120"/>
      <c r="M59" s="120"/>
      <c r="N59" s="120"/>
    </row>
    <row r="60" spans="1:14" s="117" customFormat="1" ht="30" customHeight="1" x14ac:dyDescent="0.25">
      <c r="A60" s="424">
        <f t="shared" si="0"/>
        <v>55</v>
      </c>
      <c r="B60" s="430"/>
      <c r="C60" s="437" t="s">
        <v>390</v>
      </c>
      <c r="D60" s="577" t="s">
        <v>537</v>
      </c>
      <c r="E60" s="455">
        <v>42.29</v>
      </c>
      <c r="F60" s="232"/>
      <c r="G60" s="462">
        <v>42.29</v>
      </c>
      <c r="H60" s="469">
        <f t="shared" si="3"/>
        <v>57</v>
      </c>
      <c r="J60" s="120"/>
      <c r="K60" s="120"/>
      <c r="L60" s="120"/>
      <c r="M60" s="120"/>
      <c r="N60" s="120"/>
    </row>
    <row r="61" spans="1:14" s="117" customFormat="1" ht="30" customHeight="1" x14ac:dyDescent="0.25">
      <c r="A61" s="424">
        <f t="shared" si="0"/>
        <v>56</v>
      </c>
      <c r="B61" s="430"/>
      <c r="C61" s="436" t="s">
        <v>165</v>
      </c>
      <c r="D61" s="579" t="s">
        <v>541</v>
      </c>
      <c r="E61" s="455">
        <v>42.87</v>
      </c>
      <c r="F61" s="232"/>
      <c r="G61" s="462">
        <v>42.87</v>
      </c>
      <c r="H61" s="469">
        <f t="shared" si="3"/>
        <v>58</v>
      </c>
      <c r="J61" s="120"/>
      <c r="K61" s="120"/>
      <c r="L61" s="120"/>
      <c r="M61" s="120"/>
      <c r="N61" s="120"/>
    </row>
    <row r="62" spans="1:14" s="117" customFormat="1" ht="30" customHeight="1" x14ac:dyDescent="0.25">
      <c r="A62" s="424">
        <f t="shared" si="0"/>
        <v>57</v>
      </c>
      <c r="B62" s="430"/>
      <c r="C62" s="433" t="s">
        <v>372</v>
      </c>
      <c r="D62" s="569" t="s">
        <v>546</v>
      </c>
      <c r="E62" s="455">
        <v>42.91</v>
      </c>
      <c r="F62" s="232"/>
      <c r="G62" s="462">
        <v>42.91</v>
      </c>
      <c r="H62" s="469">
        <f t="shared" si="3"/>
        <v>59</v>
      </c>
      <c r="J62" s="120"/>
      <c r="K62" s="120"/>
      <c r="L62" s="120"/>
      <c r="M62" s="120"/>
      <c r="N62" s="120"/>
    </row>
    <row r="63" spans="1:14" s="117" customFormat="1" ht="30" customHeight="1" x14ac:dyDescent="0.25">
      <c r="A63" s="424">
        <f t="shared" si="0"/>
        <v>58</v>
      </c>
      <c r="B63" s="430"/>
      <c r="C63" s="436" t="s">
        <v>351</v>
      </c>
      <c r="D63" s="573" t="s">
        <v>523</v>
      </c>
      <c r="E63" s="455">
        <v>40.159999999999997</v>
      </c>
      <c r="F63" s="232">
        <v>3</v>
      </c>
      <c r="G63" s="462">
        <v>43.16</v>
      </c>
      <c r="H63" s="469">
        <f t="shared" si="3"/>
        <v>60</v>
      </c>
      <c r="J63" s="120"/>
      <c r="K63" s="120"/>
      <c r="L63" s="120"/>
      <c r="M63" s="120"/>
      <c r="N63" s="120"/>
    </row>
    <row r="64" spans="1:14" s="117" customFormat="1" ht="30" customHeight="1" x14ac:dyDescent="0.25">
      <c r="A64" s="424">
        <f t="shared" si="0"/>
        <v>59</v>
      </c>
      <c r="B64" s="430"/>
      <c r="C64" s="438" t="s">
        <v>175</v>
      </c>
      <c r="D64" s="579" t="s">
        <v>539</v>
      </c>
      <c r="E64" s="455">
        <v>43.22</v>
      </c>
      <c r="F64" s="232"/>
      <c r="G64" s="462">
        <v>43.22</v>
      </c>
      <c r="H64" s="469">
        <f t="shared" si="3"/>
        <v>61</v>
      </c>
      <c r="J64" s="120"/>
      <c r="K64" s="120"/>
      <c r="L64" s="120"/>
      <c r="M64" s="120"/>
      <c r="N64" s="120"/>
    </row>
    <row r="65" spans="1:14" s="117" customFormat="1" ht="30" customHeight="1" x14ac:dyDescent="0.25">
      <c r="A65" s="424">
        <f t="shared" si="0"/>
        <v>60</v>
      </c>
      <c r="B65" s="430"/>
      <c r="C65" s="436" t="s">
        <v>184</v>
      </c>
      <c r="D65" s="572" t="s">
        <v>528</v>
      </c>
      <c r="E65" s="455">
        <v>43.68</v>
      </c>
      <c r="F65" s="232"/>
      <c r="G65" s="462">
        <v>43.68</v>
      </c>
      <c r="H65" s="469">
        <f t="shared" si="3"/>
        <v>62</v>
      </c>
      <c r="J65" s="120"/>
      <c r="K65" s="120"/>
      <c r="L65" s="120"/>
      <c r="M65" s="120"/>
      <c r="N65" s="120"/>
    </row>
    <row r="66" spans="1:14" s="117" customFormat="1" ht="30" customHeight="1" x14ac:dyDescent="0.25">
      <c r="A66" s="424">
        <f t="shared" si="0"/>
        <v>61</v>
      </c>
      <c r="B66" s="430"/>
      <c r="C66" s="436" t="s">
        <v>235</v>
      </c>
      <c r="D66" s="571" t="s">
        <v>535</v>
      </c>
      <c r="E66" s="455">
        <v>38.840000000000003</v>
      </c>
      <c r="F66" s="232">
        <v>5</v>
      </c>
      <c r="G66" s="462">
        <v>43.84</v>
      </c>
      <c r="H66" s="469">
        <f t="shared" si="3"/>
        <v>63</v>
      </c>
      <c r="J66" s="120"/>
      <c r="K66" s="120"/>
      <c r="L66" s="120"/>
      <c r="M66" s="120"/>
      <c r="N66" s="120"/>
    </row>
    <row r="67" spans="1:14" s="117" customFormat="1" ht="30" customHeight="1" x14ac:dyDescent="0.25">
      <c r="A67" s="424">
        <f t="shared" si="0"/>
        <v>62</v>
      </c>
      <c r="B67" s="429"/>
      <c r="C67" s="436" t="s">
        <v>169</v>
      </c>
      <c r="D67" s="579" t="s">
        <v>541</v>
      </c>
      <c r="E67" s="455">
        <v>44.32</v>
      </c>
      <c r="F67" s="232"/>
      <c r="G67" s="462">
        <v>44.32</v>
      </c>
      <c r="H67" s="469">
        <f t="shared" si="3"/>
        <v>64</v>
      </c>
      <c r="J67" s="120"/>
      <c r="K67" s="120"/>
      <c r="L67" s="120"/>
      <c r="M67" s="120"/>
      <c r="N67" s="120"/>
    </row>
    <row r="68" spans="1:14" s="117" customFormat="1" ht="30" customHeight="1" x14ac:dyDescent="0.25">
      <c r="A68" s="424">
        <f t="shared" si="0"/>
        <v>63</v>
      </c>
      <c r="B68" s="430"/>
      <c r="C68" s="437" t="s">
        <v>228</v>
      </c>
      <c r="D68" s="576" t="s">
        <v>524</v>
      </c>
      <c r="E68" s="455">
        <v>39.78</v>
      </c>
      <c r="F68" s="232">
        <v>5</v>
      </c>
      <c r="G68" s="462">
        <v>44.78</v>
      </c>
      <c r="H68" s="469">
        <f t="shared" si="3"/>
        <v>65</v>
      </c>
      <c r="J68" s="120"/>
      <c r="K68" s="120"/>
      <c r="L68" s="120"/>
      <c r="M68" s="120"/>
      <c r="N68" s="120"/>
    </row>
    <row r="69" spans="1:14" s="117" customFormat="1" ht="30" customHeight="1" x14ac:dyDescent="0.25">
      <c r="A69" s="424">
        <f t="shared" si="0"/>
        <v>64</v>
      </c>
      <c r="B69" s="430"/>
      <c r="C69" s="438" t="s">
        <v>220</v>
      </c>
      <c r="D69" s="571" t="s">
        <v>526</v>
      </c>
      <c r="E69" s="455">
        <v>44.93</v>
      </c>
      <c r="F69" s="232"/>
      <c r="G69" s="462">
        <v>44.93</v>
      </c>
      <c r="H69" s="469">
        <f t="shared" si="3"/>
        <v>66</v>
      </c>
      <c r="J69" s="120"/>
      <c r="K69" s="120"/>
      <c r="L69" s="120"/>
      <c r="M69" s="120"/>
      <c r="N69" s="120"/>
    </row>
    <row r="70" spans="1:14" s="117" customFormat="1" ht="30" customHeight="1" x14ac:dyDescent="0.25">
      <c r="A70" s="424">
        <f t="shared" ref="A70:A133" si="4">A69+1</f>
        <v>65</v>
      </c>
      <c r="B70" s="430"/>
      <c r="C70" s="437" t="s">
        <v>153</v>
      </c>
      <c r="D70" s="580" t="s">
        <v>531</v>
      </c>
      <c r="E70" s="455">
        <v>35.950000000000003</v>
      </c>
      <c r="F70" s="232">
        <v>9</v>
      </c>
      <c r="G70" s="462">
        <v>44.95</v>
      </c>
      <c r="H70" s="469">
        <f t="shared" si="3"/>
        <v>67</v>
      </c>
      <c r="J70" s="120"/>
      <c r="K70" s="120"/>
      <c r="L70" s="120"/>
      <c r="M70" s="120"/>
      <c r="N70" s="120"/>
    </row>
    <row r="71" spans="1:14" s="117" customFormat="1" ht="30" customHeight="1" x14ac:dyDescent="0.25">
      <c r="A71" s="424">
        <f t="shared" si="4"/>
        <v>66</v>
      </c>
      <c r="B71" s="430"/>
      <c r="C71" s="437" t="s">
        <v>230</v>
      </c>
      <c r="D71" s="576" t="s">
        <v>524</v>
      </c>
      <c r="E71" s="455">
        <v>40.14</v>
      </c>
      <c r="F71" s="232">
        <v>5</v>
      </c>
      <c r="G71" s="462">
        <v>45.14</v>
      </c>
      <c r="H71" s="469">
        <f t="shared" si="3"/>
        <v>68</v>
      </c>
      <c r="J71" s="120"/>
      <c r="K71" s="120"/>
      <c r="L71" s="120"/>
      <c r="M71" s="120"/>
      <c r="N71" s="120"/>
    </row>
    <row r="72" spans="1:14" s="117" customFormat="1" ht="30" customHeight="1" x14ac:dyDescent="0.25">
      <c r="A72" s="424">
        <f t="shared" si="4"/>
        <v>67</v>
      </c>
      <c r="B72" s="430"/>
      <c r="C72" s="436" t="s">
        <v>311</v>
      </c>
      <c r="D72" s="571" t="s">
        <v>530</v>
      </c>
      <c r="E72" s="455">
        <v>45.21</v>
      </c>
      <c r="F72" s="232"/>
      <c r="G72" s="462">
        <v>45.21</v>
      </c>
      <c r="H72" s="469">
        <f t="shared" si="3"/>
        <v>69</v>
      </c>
      <c r="J72" s="120"/>
      <c r="K72" s="120"/>
      <c r="L72" s="120"/>
      <c r="M72" s="120"/>
      <c r="N72" s="120"/>
    </row>
    <row r="73" spans="1:14" s="117" customFormat="1" ht="30" customHeight="1" x14ac:dyDescent="0.25">
      <c r="A73" s="424">
        <f t="shared" si="4"/>
        <v>68</v>
      </c>
      <c r="B73" s="430"/>
      <c r="C73" s="437" t="s">
        <v>292</v>
      </c>
      <c r="D73" s="577" t="s">
        <v>538</v>
      </c>
      <c r="E73" s="455">
        <v>45.49</v>
      </c>
      <c r="F73" s="232"/>
      <c r="G73" s="462">
        <v>45.49</v>
      </c>
      <c r="H73" s="469">
        <f t="shared" si="3"/>
        <v>70</v>
      </c>
      <c r="J73" s="120"/>
      <c r="K73" s="120"/>
      <c r="L73" s="120"/>
      <c r="M73" s="120"/>
      <c r="N73" s="120"/>
    </row>
    <row r="74" spans="1:14" s="117" customFormat="1" ht="30" customHeight="1" x14ac:dyDescent="0.25">
      <c r="A74" s="424">
        <f t="shared" si="4"/>
        <v>69</v>
      </c>
      <c r="B74" s="430"/>
      <c r="C74" s="440" t="s">
        <v>227</v>
      </c>
      <c r="D74" s="576" t="s">
        <v>524</v>
      </c>
      <c r="E74" s="455">
        <v>30.92</v>
      </c>
      <c r="F74" s="232">
        <v>15</v>
      </c>
      <c r="G74" s="462">
        <v>45.92</v>
      </c>
      <c r="H74" s="469">
        <f t="shared" si="3"/>
        <v>71</v>
      </c>
      <c r="J74" s="120"/>
      <c r="K74" s="120"/>
      <c r="L74" s="120"/>
      <c r="M74" s="120"/>
      <c r="N74" s="120"/>
    </row>
    <row r="75" spans="1:14" s="117" customFormat="1" ht="30" customHeight="1" x14ac:dyDescent="0.25">
      <c r="A75" s="424">
        <f t="shared" si="4"/>
        <v>70</v>
      </c>
      <c r="B75" s="430"/>
      <c r="C75" s="437" t="s">
        <v>393</v>
      </c>
      <c r="D75" s="577" t="s">
        <v>537</v>
      </c>
      <c r="E75" s="455">
        <v>40.58</v>
      </c>
      <c r="F75" s="232">
        <v>6</v>
      </c>
      <c r="G75" s="462">
        <v>46.58</v>
      </c>
      <c r="H75" s="470">
        <v>72</v>
      </c>
      <c r="J75" s="120"/>
      <c r="K75" s="120"/>
      <c r="L75" s="120"/>
      <c r="M75" s="120"/>
      <c r="N75" s="120"/>
    </row>
    <row r="76" spans="1:14" s="117" customFormat="1" ht="30" customHeight="1" x14ac:dyDescent="0.25">
      <c r="A76" s="424">
        <f t="shared" si="4"/>
        <v>71</v>
      </c>
      <c r="B76" s="430" t="s">
        <v>43</v>
      </c>
      <c r="C76" s="436" t="s">
        <v>204</v>
      </c>
      <c r="D76" s="578" t="s">
        <v>540</v>
      </c>
      <c r="E76" s="455">
        <v>47.44</v>
      </c>
      <c r="F76" s="232"/>
      <c r="G76" s="462">
        <v>47.44</v>
      </c>
      <c r="H76" s="469">
        <f>H74+1</f>
        <v>72</v>
      </c>
      <c r="J76" s="120"/>
      <c r="K76" s="120"/>
      <c r="L76" s="120"/>
      <c r="M76" s="120"/>
      <c r="N76" s="120"/>
    </row>
    <row r="77" spans="1:14" s="117" customFormat="1" ht="30" customHeight="1" x14ac:dyDescent="0.25">
      <c r="A77" s="424">
        <f t="shared" si="4"/>
        <v>72</v>
      </c>
      <c r="B77" s="430"/>
      <c r="C77" s="436" t="s">
        <v>203</v>
      </c>
      <c r="D77" s="578" t="s">
        <v>540</v>
      </c>
      <c r="E77" s="455">
        <v>47.62</v>
      </c>
      <c r="F77" s="232"/>
      <c r="G77" s="462">
        <v>47.62</v>
      </c>
      <c r="H77" s="469">
        <v>74</v>
      </c>
      <c r="J77" s="120"/>
      <c r="K77" s="120"/>
      <c r="L77" s="120"/>
      <c r="M77" s="120"/>
      <c r="N77" s="120"/>
    </row>
    <row r="78" spans="1:14" s="117" customFormat="1" ht="30" customHeight="1" x14ac:dyDescent="0.25">
      <c r="A78" s="424">
        <f t="shared" si="4"/>
        <v>73</v>
      </c>
      <c r="B78" s="430"/>
      <c r="C78" s="438" t="s">
        <v>177</v>
      </c>
      <c r="D78" s="579" t="s">
        <v>539</v>
      </c>
      <c r="E78" s="455">
        <v>47.94</v>
      </c>
      <c r="F78" s="232"/>
      <c r="G78" s="462">
        <v>47.94</v>
      </c>
      <c r="H78" s="469">
        <v>75</v>
      </c>
      <c r="J78" s="120"/>
      <c r="K78" s="120"/>
      <c r="L78" s="120"/>
      <c r="M78" s="120"/>
      <c r="N78" s="120"/>
    </row>
    <row r="79" spans="1:14" s="117" customFormat="1" ht="30" customHeight="1" x14ac:dyDescent="0.25">
      <c r="A79" s="424">
        <f t="shared" si="4"/>
        <v>74</v>
      </c>
      <c r="B79" s="430"/>
      <c r="C79" s="437" t="s">
        <v>313</v>
      </c>
      <c r="D79" s="581" t="s">
        <v>525</v>
      </c>
      <c r="E79" s="455">
        <v>48.1</v>
      </c>
      <c r="F79" s="232"/>
      <c r="G79" s="462">
        <v>48.1</v>
      </c>
      <c r="H79" s="469">
        <f>H78+1</f>
        <v>76</v>
      </c>
      <c r="J79" s="120"/>
      <c r="K79" s="120"/>
      <c r="L79" s="120"/>
      <c r="M79" s="120"/>
      <c r="N79" s="120"/>
    </row>
    <row r="80" spans="1:14" s="117" customFormat="1" ht="30" customHeight="1" x14ac:dyDescent="0.25">
      <c r="A80" s="424">
        <f t="shared" si="4"/>
        <v>75</v>
      </c>
      <c r="B80" s="430"/>
      <c r="C80" s="441" t="s">
        <v>442</v>
      </c>
      <c r="D80" s="570" t="s">
        <v>522</v>
      </c>
      <c r="E80" s="455">
        <v>49.13</v>
      </c>
      <c r="F80" s="232"/>
      <c r="G80" s="462">
        <v>49.13</v>
      </c>
      <c r="H80" s="469">
        <f>H79+1</f>
        <v>77</v>
      </c>
      <c r="J80" s="120"/>
      <c r="K80" s="120"/>
      <c r="L80" s="120"/>
      <c r="M80" s="120"/>
      <c r="N80" s="120"/>
    </row>
    <row r="81" spans="1:14" s="117" customFormat="1" ht="30" customHeight="1" x14ac:dyDescent="0.25">
      <c r="A81" s="424">
        <f t="shared" si="4"/>
        <v>76</v>
      </c>
      <c r="B81" s="430"/>
      <c r="C81" s="435" t="s">
        <v>278</v>
      </c>
      <c r="D81" s="570" t="s">
        <v>522</v>
      </c>
      <c r="E81" s="455">
        <v>49.21</v>
      </c>
      <c r="F81" s="232"/>
      <c r="G81" s="462">
        <v>49.21</v>
      </c>
      <c r="H81" s="469">
        <f>H80+1</f>
        <v>78</v>
      </c>
      <c r="J81" s="120"/>
      <c r="K81" s="120"/>
      <c r="L81" s="120"/>
      <c r="M81" s="120"/>
      <c r="N81" s="120"/>
    </row>
    <row r="82" spans="1:14" s="117" customFormat="1" ht="30" customHeight="1" x14ac:dyDescent="0.25">
      <c r="A82" s="424">
        <f t="shared" si="4"/>
        <v>77</v>
      </c>
      <c r="B82" s="430"/>
      <c r="C82" s="433" t="s">
        <v>370</v>
      </c>
      <c r="D82" s="569" t="s">
        <v>546</v>
      </c>
      <c r="E82" s="455">
        <v>49.43</v>
      </c>
      <c r="F82" s="232"/>
      <c r="G82" s="462">
        <v>49.43</v>
      </c>
      <c r="H82" s="469">
        <v>79</v>
      </c>
      <c r="J82" s="120"/>
      <c r="K82" s="120"/>
      <c r="L82" s="120"/>
      <c r="M82" s="120"/>
      <c r="N82" s="120"/>
    </row>
    <row r="83" spans="1:14" s="117" customFormat="1" ht="30" customHeight="1" x14ac:dyDescent="0.25">
      <c r="A83" s="424">
        <f t="shared" si="4"/>
        <v>78</v>
      </c>
      <c r="B83" s="430"/>
      <c r="C83" s="437" t="s">
        <v>223</v>
      </c>
      <c r="D83" s="576" t="s">
        <v>524</v>
      </c>
      <c r="E83" s="455">
        <v>44.51</v>
      </c>
      <c r="F83" s="232">
        <v>5</v>
      </c>
      <c r="G83" s="462">
        <v>49.51</v>
      </c>
      <c r="H83" s="469">
        <v>80</v>
      </c>
      <c r="J83" s="120"/>
      <c r="K83" s="120"/>
      <c r="L83" s="120"/>
      <c r="M83" s="120"/>
      <c r="N83" s="120"/>
    </row>
    <row r="84" spans="1:14" s="117" customFormat="1" ht="30" customHeight="1" x14ac:dyDescent="0.25">
      <c r="A84" s="424">
        <f t="shared" si="4"/>
        <v>79</v>
      </c>
      <c r="B84" s="430"/>
      <c r="C84" s="437" t="s">
        <v>355</v>
      </c>
      <c r="D84" s="579" t="s">
        <v>543</v>
      </c>
      <c r="E84" s="455">
        <v>49.62</v>
      </c>
      <c r="F84" s="232"/>
      <c r="G84" s="462">
        <v>49.62</v>
      </c>
      <c r="H84" s="469">
        <f t="shared" ref="H84:H134" si="5">H83+1</f>
        <v>81</v>
      </c>
      <c r="J84" s="120"/>
      <c r="K84" s="120"/>
      <c r="L84" s="120"/>
      <c r="M84" s="120"/>
      <c r="N84" s="120"/>
    </row>
    <row r="85" spans="1:14" s="117" customFormat="1" ht="30" customHeight="1" x14ac:dyDescent="0.25">
      <c r="A85" s="424">
        <f t="shared" si="4"/>
        <v>80</v>
      </c>
      <c r="B85" s="430"/>
      <c r="C85" s="442" t="s">
        <v>254</v>
      </c>
      <c r="D85" s="574" t="s">
        <v>534</v>
      </c>
      <c r="E85" s="455">
        <v>50</v>
      </c>
      <c r="F85" s="232"/>
      <c r="G85" s="462">
        <v>50</v>
      </c>
      <c r="H85" s="469">
        <f t="shared" si="5"/>
        <v>82</v>
      </c>
      <c r="J85" s="120"/>
      <c r="K85" s="120"/>
      <c r="L85" s="120"/>
      <c r="M85" s="120"/>
      <c r="N85" s="120"/>
    </row>
    <row r="86" spans="1:14" s="117" customFormat="1" ht="30" customHeight="1" x14ac:dyDescent="0.25">
      <c r="A86" s="424">
        <f t="shared" si="4"/>
        <v>81</v>
      </c>
      <c r="B86" s="430"/>
      <c r="C86" s="436" t="s">
        <v>236</v>
      </c>
      <c r="D86" s="571" t="s">
        <v>535</v>
      </c>
      <c r="E86" s="455">
        <v>50.4</v>
      </c>
      <c r="F86" s="232"/>
      <c r="G86" s="462">
        <v>50.4</v>
      </c>
      <c r="H86" s="469">
        <f t="shared" si="5"/>
        <v>83</v>
      </c>
      <c r="J86" s="120"/>
      <c r="K86" s="120"/>
      <c r="L86" s="120"/>
      <c r="M86" s="120"/>
      <c r="N86" s="120"/>
    </row>
    <row r="87" spans="1:14" s="117" customFormat="1" ht="30" customHeight="1" x14ac:dyDescent="0.25">
      <c r="A87" s="424">
        <f t="shared" si="4"/>
        <v>82</v>
      </c>
      <c r="B87" s="430"/>
      <c r="C87" s="438" t="s">
        <v>190</v>
      </c>
      <c r="D87" s="569" t="s">
        <v>520</v>
      </c>
      <c r="E87" s="455">
        <v>50.77</v>
      </c>
      <c r="F87" s="232"/>
      <c r="G87" s="462">
        <v>50.77</v>
      </c>
      <c r="H87" s="469">
        <f t="shared" si="5"/>
        <v>84</v>
      </c>
      <c r="J87" s="120"/>
      <c r="K87" s="120"/>
      <c r="L87" s="120"/>
      <c r="M87" s="120"/>
      <c r="N87" s="120"/>
    </row>
    <row r="88" spans="1:14" s="117" customFormat="1" ht="30" customHeight="1" x14ac:dyDescent="0.25">
      <c r="A88" s="424">
        <f t="shared" si="4"/>
        <v>83</v>
      </c>
      <c r="B88" s="430"/>
      <c r="C88" s="438" t="s">
        <v>170</v>
      </c>
      <c r="D88" s="579" t="s">
        <v>539</v>
      </c>
      <c r="E88" s="455">
        <v>51.07</v>
      </c>
      <c r="F88" s="232"/>
      <c r="G88" s="462">
        <v>51.07</v>
      </c>
      <c r="H88" s="469">
        <f t="shared" si="5"/>
        <v>85</v>
      </c>
      <c r="J88" s="120"/>
      <c r="K88" s="120"/>
      <c r="L88" s="120"/>
      <c r="M88" s="120"/>
      <c r="N88" s="120"/>
    </row>
    <row r="89" spans="1:14" s="117" customFormat="1" ht="30" customHeight="1" x14ac:dyDescent="0.25">
      <c r="A89" s="424">
        <f t="shared" si="4"/>
        <v>84</v>
      </c>
      <c r="B89" s="430"/>
      <c r="C89" s="438" t="s">
        <v>174</v>
      </c>
      <c r="D89" s="579" t="s">
        <v>539</v>
      </c>
      <c r="E89" s="455">
        <v>42.33</v>
      </c>
      <c r="F89" s="232">
        <v>9</v>
      </c>
      <c r="G89" s="462">
        <v>51.33</v>
      </c>
      <c r="H89" s="469">
        <f t="shared" si="5"/>
        <v>86</v>
      </c>
      <c r="J89" s="120"/>
      <c r="K89" s="120"/>
      <c r="L89" s="120"/>
      <c r="M89" s="120"/>
      <c r="N89" s="120"/>
    </row>
    <row r="90" spans="1:14" s="117" customFormat="1" ht="30" customHeight="1" x14ac:dyDescent="0.25">
      <c r="A90" s="424">
        <f t="shared" si="4"/>
        <v>85</v>
      </c>
      <c r="B90" s="430"/>
      <c r="C90" s="436" t="s">
        <v>164</v>
      </c>
      <c r="D90" s="579" t="s">
        <v>541</v>
      </c>
      <c r="E90" s="455">
        <v>51.4</v>
      </c>
      <c r="F90" s="232"/>
      <c r="G90" s="462">
        <v>51.4</v>
      </c>
      <c r="H90" s="469">
        <f t="shared" si="5"/>
        <v>87</v>
      </c>
      <c r="J90" s="120"/>
      <c r="K90" s="120"/>
      <c r="L90" s="120"/>
      <c r="M90" s="120"/>
      <c r="N90" s="120"/>
    </row>
    <row r="91" spans="1:14" s="117" customFormat="1" ht="30" customHeight="1" x14ac:dyDescent="0.25">
      <c r="A91" s="424">
        <f t="shared" si="4"/>
        <v>86</v>
      </c>
      <c r="B91" s="430"/>
      <c r="C91" s="437" t="s">
        <v>328</v>
      </c>
      <c r="D91" s="575" t="s">
        <v>545</v>
      </c>
      <c r="E91" s="455">
        <v>46.12</v>
      </c>
      <c r="F91" s="232">
        <v>6</v>
      </c>
      <c r="G91" s="462">
        <v>52.12</v>
      </c>
      <c r="H91" s="469">
        <f t="shared" si="5"/>
        <v>88</v>
      </c>
      <c r="J91" s="120"/>
      <c r="K91" s="120"/>
      <c r="L91" s="120"/>
      <c r="M91" s="120"/>
      <c r="N91" s="120"/>
    </row>
    <row r="92" spans="1:14" s="117" customFormat="1" ht="30" customHeight="1" x14ac:dyDescent="0.25">
      <c r="A92" s="424">
        <f t="shared" si="4"/>
        <v>87</v>
      </c>
      <c r="B92" s="430"/>
      <c r="C92" s="436" t="s">
        <v>256</v>
      </c>
      <c r="D92" s="579" t="s">
        <v>547</v>
      </c>
      <c r="E92" s="455">
        <v>52.66</v>
      </c>
      <c r="F92" s="232"/>
      <c r="G92" s="462">
        <v>52.66</v>
      </c>
      <c r="H92" s="469">
        <f t="shared" si="5"/>
        <v>89</v>
      </c>
      <c r="J92" s="120"/>
      <c r="K92" s="120"/>
      <c r="L92" s="120"/>
      <c r="M92" s="120"/>
      <c r="N92" s="120"/>
    </row>
    <row r="93" spans="1:14" s="117" customFormat="1" ht="30" customHeight="1" x14ac:dyDescent="0.25">
      <c r="A93" s="424">
        <f t="shared" si="4"/>
        <v>88</v>
      </c>
      <c r="B93" s="430"/>
      <c r="C93" s="437" t="s">
        <v>361</v>
      </c>
      <c r="D93" s="579" t="s">
        <v>543</v>
      </c>
      <c r="E93" s="455">
        <v>53.04</v>
      </c>
      <c r="F93" s="232"/>
      <c r="G93" s="462">
        <v>53.04</v>
      </c>
      <c r="H93" s="469">
        <f t="shared" si="5"/>
        <v>90</v>
      </c>
      <c r="J93" s="120"/>
      <c r="K93" s="120"/>
      <c r="L93" s="120"/>
      <c r="M93" s="120"/>
      <c r="N93" s="120"/>
    </row>
    <row r="94" spans="1:14" s="117" customFormat="1" ht="30" customHeight="1" x14ac:dyDescent="0.25">
      <c r="A94" s="424">
        <f t="shared" si="4"/>
        <v>89</v>
      </c>
      <c r="B94" s="430"/>
      <c r="C94" s="436" t="s">
        <v>341</v>
      </c>
      <c r="D94" s="575" t="s">
        <v>536</v>
      </c>
      <c r="E94" s="455">
        <v>53.22</v>
      </c>
      <c r="F94" s="232"/>
      <c r="G94" s="462">
        <v>53.22</v>
      </c>
      <c r="H94" s="469">
        <f t="shared" si="5"/>
        <v>91</v>
      </c>
      <c r="J94" s="120"/>
      <c r="K94" s="120"/>
      <c r="L94" s="120"/>
      <c r="M94" s="120"/>
      <c r="N94" s="120"/>
    </row>
    <row r="95" spans="1:14" s="117" customFormat="1" ht="30" customHeight="1" x14ac:dyDescent="0.25">
      <c r="A95" s="424">
        <f t="shared" si="4"/>
        <v>90</v>
      </c>
      <c r="B95" s="430"/>
      <c r="C95" s="437" t="s">
        <v>326</v>
      </c>
      <c r="D95" s="571" t="s">
        <v>533</v>
      </c>
      <c r="E95" s="455">
        <v>53.61</v>
      </c>
      <c r="F95" s="232"/>
      <c r="G95" s="462">
        <v>53.61</v>
      </c>
      <c r="H95" s="469">
        <f t="shared" si="5"/>
        <v>92</v>
      </c>
      <c r="J95" s="120"/>
      <c r="K95" s="120"/>
      <c r="L95" s="120"/>
      <c r="M95" s="120"/>
      <c r="N95" s="120"/>
    </row>
    <row r="96" spans="1:14" s="117" customFormat="1" ht="30" customHeight="1" x14ac:dyDescent="0.25">
      <c r="A96" s="424">
        <f t="shared" si="4"/>
        <v>91</v>
      </c>
      <c r="B96" s="430"/>
      <c r="C96" s="436" t="s">
        <v>339</v>
      </c>
      <c r="D96" s="575" t="s">
        <v>536</v>
      </c>
      <c r="E96" s="455">
        <v>53.61</v>
      </c>
      <c r="F96" s="232"/>
      <c r="G96" s="462">
        <v>53.61</v>
      </c>
      <c r="H96" s="469">
        <f t="shared" si="5"/>
        <v>93</v>
      </c>
      <c r="J96" s="120"/>
      <c r="K96" s="120"/>
      <c r="L96" s="120"/>
      <c r="M96" s="120"/>
      <c r="N96" s="120"/>
    </row>
    <row r="97" spans="1:14" s="117" customFormat="1" ht="30" customHeight="1" x14ac:dyDescent="0.25">
      <c r="A97" s="424">
        <f t="shared" si="4"/>
        <v>92</v>
      </c>
      <c r="B97" s="430"/>
      <c r="C97" s="438" t="s">
        <v>192</v>
      </c>
      <c r="D97" s="569" t="s">
        <v>520</v>
      </c>
      <c r="E97" s="455">
        <v>53.72</v>
      </c>
      <c r="F97" s="232"/>
      <c r="G97" s="462">
        <v>53.72</v>
      </c>
      <c r="H97" s="469">
        <f t="shared" si="5"/>
        <v>94</v>
      </c>
      <c r="J97" s="120"/>
      <c r="K97" s="120"/>
      <c r="L97" s="120"/>
      <c r="M97" s="120"/>
      <c r="N97" s="120"/>
    </row>
    <row r="98" spans="1:14" s="117" customFormat="1" ht="30" customHeight="1" x14ac:dyDescent="0.25">
      <c r="A98" s="424">
        <f t="shared" si="4"/>
        <v>93</v>
      </c>
      <c r="B98" s="430"/>
      <c r="C98" s="436" t="s">
        <v>202</v>
      </c>
      <c r="D98" s="578" t="s">
        <v>540</v>
      </c>
      <c r="E98" s="455">
        <v>54.02</v>
      </c>
      <c r="F98" s="232"/>
      <c r="G98" s="462">
        <v>54.02</v>
      </c>
      <c r="H98" s="469">
        <f t="shared" si="5"/>
        <v>95</v>
      </c>
      <c r="J98" s="120"/>
      <c r="K98" s="120"/>
      <c r="L98" s="120"/>
      <c r="M98" s="120"/>
      <c r="N98" s="120"/>
    </row>
    <row r="99" spans="1:14" s="117" customFormat="1" ht="30" customHeight="1" x14ac:dyDescent="0.25">
      <c r="A99" s="424">
        <f t="shared" si="4"/>
        <v>94</v>
      </c>
      <c r="B99" s="430"/>
      <c r="C99" s="437" t="s">
        <v>290</v>
      </c>
      <c r="D99" s="577" t="s">
        <v>538</v>
      </c>
      <c r="E99" s="455">
        <v>54.16</v>
      </c>
      <c r="F99" s="232"/>
      <c r="G99" s="462">
        <v>54.16</v>
      </c>
      <c r="H99" s="469">
        <f t="shared" si="5"/>
        <v>96</v>
      </c>
      <c r="J99" s="120"/>
      <c r="K99" s="120"/>
      <c r="L99" s="120"/>
      <c r="M99" s="120"/>
      <c r="N99" s="120"/>
    </row>
    <row r="100" spans="1:14" s="117" customFormat="1" ht="30" customHeight="1" x14ac:dyDescent="0.25">
      <c r="A100" s="424">
        <f t="shared" si="4"/>
        <v>95</v>
      </c>
      <c r="B100" s="430"/>
      <c r="C100" s="437" t="s">
        <v>154</v>
      </c>
      <c r="D100" s="580" t="s">
        <v>531</v>
      </c>
      <c r="E100" s="455">
        <v>39.24</v>
      </c>
      <c r="F100" s="232">
        <v>15</v>
      </c>
      <c r="G100" s="462">
        <v>54.24</v>
      </c>
      <c r="H100" s="469">
        <f t="shared" si="5"/>
        <v>97</v>
      </c>
      <c r="J100" s="120"/>
      <c r="K100" s="120"/>
      <c r="L100" s="120"/>
      <c r="M100" s="120"/>
      <c r="N100" s="120"/>
    </row>
    <row r="101" spans="1:14" s="117" customFormat="1" ht="30" customHeight="1" x14ac:dyDescent="0.25">
      <c r="A101" s="424">
        <f t="shared" si="4"/>
        <v>96</v>
      </c>
      <c r="B101" s="430"/>
      <c r="C101" s="436" t="s">
        <v>402</v>
      </c>
      <c r="D101" s="578" t="s">
        <v>540</v>
      </c>
      <c r="E101" s="455">
        <v>51.66</v>
      </c>
      <c r="F101" s="232">
        <v>3</v>
      </c>
      <c r="G101" s="462">
        <v>54.66</v>
      </c>
      <c r="H101" s="469">
        <f t="shared" si="5"/>
        <v>98</v>
      </c>
      <c r="J101" s="120"/>
      <c r="K101" s="120"/>
      <c r="L101" s="120"/>
      <c r="M101" s="120"/>
      <c r="N101" s="120"/>
    </row>
    <row r="102" spans="1:14" s="117" customFormat="1" ht="30" customHeight="1" x14ac:dyDescent="0.25">
      <c r="A102" s="424">
        <f t="shared" si="4"/>
        <v>97</v>
      </c>
      <c r="B102" s="430"/>
      <c r="C102" s="436" t="s">
        <v>297</v>
      </c>
      <c r="D102" s="571" t="s">
        <v>521</v>
      </c>
      <c r="E102" s="455">
        <v>27.78</v>
      </c>
      <c r="F102" s="232">
        <v>27</v>
      </c>
      <c r="G102" s="462">
        <v>54.78</v>
      </c>
      <c r="H102" s="469">
        <f t="shared" si="5"/>
        <v>99</v>
      </c>
      <c r="J102" s="120"/>
      <c r="K102" s="120"/>
      <c r="L102" s="120"/>
      <c r="M102" s="120"/>
      <c r="N102" s="120"/>
    </row>
    <row r="103" spans="1:14" s="117" customFormat="1" ht="30" customHeight="1" x14ac:dyDescent="0.25">
      <c r="A103" s="424">
        <f t="shared" si="4"/>
        <v>98</v>
      </c>
      <c r="B103" s="430"/>
      <c r="C103" s="437" t="s">
        <v>360</v>
      </c>
      <c r="D103" s="579" t="s">
        <v>543</v>
      </c>
      <c r="E103" s="455">
        <v>54.9</v>
      </c>
      <c r="F103" s="232"/>
      <c r="G103" s="462">
        <v>54.9</v>
      </c>
      <c r="H103" s="469">
        <f t="shared" si="5"/>
        <v>100</v>
      </c>
      <c r="J103" s="120"/>
      <c r="K103" s="120"/>
      <c r="L103" s="120"/>
      <c r="M103" s="120"/>
      <c r="N103" s="120"/>
    </row>
    <row r="104" spans="1:14" s="117" customFormat="1" ht="30" customHeight="1" x14ac:dyDescent="0.25">
      <c r="A104" s="424">
        <f t="shared" si="4"/>
        <v>99</v>
      </c>
      <c r="B104" s="430"/>
      <c r="C104" s="437" t="s">
        <v>389</v>
      </c>
      <c r="D104" s="577" t="s">
        <v>537</v>
      </c>
      <c r="E104" s="455">
        <v>40.020000000000003</v>
      </c>
      <c r="F104" s="232">
        <v>15</v>
      </c>
      <c r="G104" s="462">
        <v>55.02</v>
      </c>
      <c r="H104" s="469">
        <f t="shared" si="5"/>
        <v>101</v>
      </c>
      <c r="J104" s="120"/>
      <c r="K104" s="120"/>
      <c r="L104" s="120"/>
      <c r="M104" s="120"/>
      <c r="N104" s="120"/>
    </row>
    <row r="105" spans="1:14" s="117" customFormat="1" ht="30" customHeight="1" x14ac:dyDescent="0.25">
      <c r="A105" s="424">
        <f t="shared" si="4"/>
        <v>100</v>
      </c>
      <c r="B105" s="430"/>
      <c r="C105" s="438" t="s">
        <v>176</v>
      </c>
      <c r="D105" s="579" t="s">
        <v>539</v>
      </c>
      <c r="E105" s="455">
        <v>52.14</v>
      </c>
      <c r="F105" s="232">
        <v>3</v>
      </c>
      <c r="G105" s="462">
        <v>55.14</v>
      </c>
      <c r="H105" s="469">
        <f t="shared" si="5"/>
        <v>102</v>
      </c>
      <c r="J105" s="120"/>
      <c r="K105" s="120"/>
      <c r="L105" s="120"/>
      <c r="M105" s="120"/>
      <c r="N105" s="120"/>
    </row>
    <row r="106" spans="1:14" s="117" customFormat="1" ht="30" customHeight="1" x14ac:dyDescent="0.25">
      <c r="A106" s="424">
        <f t="shared" si="4"/>
        <v>101</v>
      </c>
      <c r="B106" s="430"/>
      <c r="C106" s="437" t="s">
        <v>358</v>
      </c>
      <c r="D106" s="579" t="s">
        <v>543</v>
      </c>
      <c r="E106" s="455">
        <v>50.73</v>
      </c>
      <c r="F106" s="232">
        <v>5</v>
      </c>
      <c r="G106" s="462">
        <v>55.73</v>
      </c>
      <c r="H106" s="469">
        <f t="shared" si="5"/>
        <v>103</v>
      </c>
      <c r="J106" s="120"/>
      <c r="K106" s="120"/>
      <c r="L106" s="120"/>
      <c r="M106" s="120"/>
      <c r="N106" s="120"/>
    </row>
    <row r="107" spans="1:14" s="117" customFormat="1" ht="30" customHeight="1" x14ac:dyDescent="0.25">
      <c r="A107" s="424">
        <f t="shared" si="4"/>
        <v>102</v>
      </c>
      <c r="B107" s="430"/>
      <c r="C107" s="438" t="s">
        <v>266</v>
      </c>
      <c r="D107" s="582" t="s">
        <v>532</v>
      </c>
      <c r="E107" s="455">
        <v>52.77</v>
      </c>
      <c r="F107" s="232">
        <v>3</v>
      </c>
      <c r="G107" s="462">
        <v>55.77</v>
      </c>
      <c r="H107" s="469">
        <v>103</v>
      </c>
      <c r="J107" s="120"/>
      <c r="K107" s="120"/>
      <c r="L107" s="120"/>
      <c r="M107" s="120"/>
      <c r="N107" s="120"/>
    </row>
    <row r="108" spans="1:14" s="117" customFormat="1" ht="30" customHeight="1" x14ac:dyDescent="0.25">
      <c r="A108" s="424">
        <f t="shared" si="4"/>
        <v>103</v>
      </c>
      <c r="B108" s="430"/>
      <c r="C108" s="436" t="s">
        <v>320</v>
      </c>
      <c r="D108" s="581" t="s">
        <v>525</v>
      </c>
      <c r="E108" s="455">
        <v>52.82</v>
      </c>
      <c r="F108" s="232">
        <v>3</v>
      </c>
      <c r="G108" s="462">
        <v>55.82</v>
      </c>
      <c r="H108" s="469">
        <v>105</v>
      </c>
      <c r="J108" s="120"/>
      <c r="K108" s="120"/>
      <c r="L108" s="120"/>
      <c r="M108" s="120"/>
      <c r="N108" s="120"/>
    </row>
    <row r="109" spans="1:14" s="117" customFormat="1" ht="30" customHeight="1" x14ac:dyDescent="0.25">
      <c r="A109" s="424">
        <f t="shared" si="4"/>
        <v>104</v>
      </c>
      <c r="B109" s="430"/>
      <c r="C109" s="437" t="s">
        <v>329</v>
      </c>
      <c r="D109" s="575" t="s">
        <v>545</v>
      </c>
      <c r="E109" s="455">
        <v>50.63</v>
      </c>
      <c r="F109" s="232">
        <v>6</v>
      </c>
      <c r="G109" s="462">
        <v>56.63</v>
      </c>
      <c r="H109" s="469">
        <f t="shared" si="5"/>
        <v>106</v>
      </c>
      <c r="J109" s="120"/>
      <c r="K109" s="120"/>
      <c r="L109" s="120"/>
      <c r="M109" s="120"/>
      <c r="N109" s="120"/>
    </row>
    <row r="110" spans="1:14" s="117" customFormat="1" ht="30" customHeight="1" x14ac:dyDescent="0.25">
      <c r="A110" s="424">
        <f t="shared" si="4"/>
        <v>105</v>
      </c>
      <c r="B110" s="430"/>
      <c r="C110" s="437" t="s">
        <v>394</v>
      </c>
      <c r="D110" s="577" t="s">
        <v>537</v>
      </c>
      <c r="E110" s="455">
        <v>24.99</v>
      </c>
      <c r="F110" s="232">
        <v>32</v>
      </c>
      <c r="G110" s="462">
        <v>56.99</v>
      </c>
      <c r="H110" s="469">
        <f t="shared" si="5"/>
        <v>107</v>
      </c>
      <c r="J110" s="120"/>
      <c r="K110" s="120"/>
      <c r="L110" s="120"/>
      <c r="M110" s="120"/>
      <c r="N110" s="120"/>
    </row>
    <row r="111" spans="1:14" s="117" customFormat="1" ht="30" customHeight="1" x14ac:dyDescent="0.25">
      <c r="A111" s="424">
        <f t="shared" si="4"/>
        <v>106</v>
      </c>
      <c r="B111" s="430"/>
      <c r="C111" s="438" t="s">
        <v>379</v>
      </c>
      <c r="D111" s="571" t="s">
        <v>527</v>
      </c>
      <c r="E111" s="455">
        <v>54.02</v>
      </c>
      <c r="F111" s="232">
        <v>3</v>
      </c>
      <c r="G111" s="462">
        <v>57.02</v>
      </c>
      <c r="H111" s="469">
        <f t="shared" si="5"/>
        <v>108</v>
      </c>
      <c r="J111" s="120"/>
      <c r="K111" s="120"/>
      <c r="L111" s="120"/>
      <c r="M111" s="120"/>
      <c r="N111" s="120"/>
    </row>
    <row r="112" spans="1:14" s="117" customFormat="1" ht="30" customHeight="1" x14ac:dyDescent="0.25">
      <c r="A112" s="424">
        <f t="shared" si="4"/>
        <v>107</v>
      </c>
      <c r="B112" s="430"/>
      <c r="C112" s="437" t="s">
        <v>396</v>
      </c>
      <c r="D112" s="577" t="s">
        <v>538</v>
      </c>
      <c r="E112" s="455">
        <v>57.42</v>
      </c>
      <c r="F112" s="232"/>
      <c r="G112" s="462">
        <v>57.42</v>
      </c>
      <c r="H112" s="469">
        <f t="shared" si="5"/>
        <v>109</v>
      </c>
      <c r="J112" s="120"/>
      <c r="K112" s="120"/>
      <c r="L112" s="120"/>
      <c r="M112" s="120"/>
      <c r="N112" s="120"/>
    </row>
    <row r="113" spans="1:14" s="117" customFormat="1" ht="30" customHeight="1" x14ac:dyDescent="0.25">
      <c r="A113" s="424">
        <f t="shared" si="4"/>
        <v>108</v>
      </c>
      <c r="B113" s="430"/>
      <c r="C113" s="437" t="s">
        <v>286</v>
      </c>
      <c r="D113" s="579" t="s">
        <v>542</v>
      </c>
      <c r="E113" s="455">
        <v>31.04</v>
      </c>
      <c r="F113" s="232">
        <v>27</v>
      </c>
      <c r="G113" s="462">
        <v>58.04</v>
      </c>
      <c r="H113" s="469">
        <f t="shared" si="5"/>
        <v>110</v>
      </c>
      <c r="J113" s="120"/>
      <c r="K113" s="120"/>
      <c r="L113" s="120"/>
      <c r="M113" s="120"/>
      <c r="N113" s="120"/>
    </row>
    <row r="114" spans="1:14" s="117" customFormat="1" ht="30" customHeight="1" x14ac:dyDescent="0.25">
      <c r="A114" s="424">
        <f t="shared" si="4"/>
        <v>109</v>
      </c>
      <c r="B114" s="430"/>
      <c r="C114" s="438" t="s">
        <v>263</v>
      </c>
      <c r="D114" s="582" t="s">
        <v>532</v>
      </c>
      <c r="E114" s="455">
        <v>49.19</v>
      </c>
      <c r="F114" s="232">
        <v>9</v>
      </c>
      <c r="G114" s="462">
        <v>58.19</v>
      </c>
      <c r="H114" s="469">
        <f t="shared" si="5"/>
        <v>111</v>
      </c>
      <c r="J114" s="120"/>
      <c r="K114" s="120"/>
      <c r="L114" s="120"/>
      <c r="M114" s="120"/>
      <c r="N114" s="120"/>
    </row>
    <row r="115" spans="1:14" s="117" customFormat="1" ht="30" customHeight="1" x14ac:dyDescent="0.25">
      <c r="A115" s="424">
        <f t="shared" si="4"/>
        <v>110</v>
      </c>
      <c r="B115" s="430"/>
      <c r="C115" s="436" t="s">
        <v>178</v>
      </c>
      <c r="D115" s="572" t="s">
        <v>528</v>
      </c>
      <c r="E115" s="455">
        <v>31.27</v>
      </c>
      <c r="F115" s="232">
        <v>27</v>
      </c>
      <c r="G115" s="462">
        <v>58.27</v>
      </c>
      <c r="H115" s="469">
        <f t="shared" si="5"/>
        <v>112</v>
      </c>
      <c r="J115" s="120"/>
      <c r="K115" s="120"/>
      <c r="L115" s="120"/>
      <c r="M115" s="120"/>
      <c r="N115" s="120"/>
    </row>
    <row r="116" spans="1:14" s="117" customFormat="1" ht="30" customHeight="1" x14ac:dyDescent="0.25">
      <c r="A116" s="424">
        <f t="shared" si="4"/>
        <v>111</v>
      </c>
      <c r="B116" s="430"/>
      <c r="C116" s="437" t="s">
        <v>407</v>
      </c>
      <c r="D116" s="571" t="s">
        <v>533</v>
      </c>
      <c r="E116" s="455">
        <v>58.48</v>
      </c>
      <c r="F116" s="232"/>
      <c r="G116" s="462">
        <v>58.48</v>
      </c>
      <c r="H116" s="469">
        <f t="shared" si="5"/>
        <v>113</v>
      </c>
      <c r="J116" s="120"/>
      <c r="K116" s="120"/>
      <c r="L116" s="120"/>
      <c r="M116" s="120"/>
      <c r="N116" s="120"/>
    </row>
    <row r="117" spans="1:14" s="117" customFormat="1" ht="30" customHeight="1" x14ac:dyDescent="0.25">
      <c r="A117" s="424">
        <f t="shared" si="4"/>
        <v>112</v>
      </c>
      <c r="B117" s="430"/>
      <c r="C117" s="437" t="s">
        <v>285</v>
      </c>
      <c r="D117" s="579" t="s">
        <v>542</v>
      </c>
      <c r="E117" s="455">
        <v>50.05</v>
      </c>
      <c r="F117" s="232">
        <v>9</v>
      </c>
      <c r="G117" s="462">
        <v>59.05</v>
      </c>
      <c r="H117" s="469">
        <f t="shared" si="5"/>
        <v>114</v>
      </c>
      <c r="J117" s="120"/>
      <c r="K117" s="120"/>
      <c r="L117" s="120"/>
      <c r="M117" s="120"/>
      <c r="N117" s="120"/>
    </row>
    <row r="118" spans="1:14" s="117" customFormat="1" ht="30" customHeight="1" x14ac:dyDescent="0.25">
      <c r="A118" s="424">
        <f t="shared" si="4"/>
        <v>113</v>
      </c>
      <c r="B118" s="430"/>
      <c r="C118" s="436" t="s">
        <v>399</v>
      </c>
      <c r="D118" s="578" t="s">
        <v>540</v>
      </c>
      <c r="E118" s="455">
        <v>59.28</v>
      </c>
      <c r="F118" s="232"/>
      <c r="G118" s="462">
        <v>59.28</v>
      </c>
      <c r="H118" s="469">
        <f t="shared" si="5"/>
        <v>115</v>
      </c>
      <c r="J118" s="120"/>
      <c r="K118" s="120"/>
      <c r="L118" s="120"/>
      <c r="M118" s="120"/>
      <c r="N118" s="120"/>
    </row>
    <row r="119" spans="1:14" s="117" customFormat="1" ht="30" customHeight="1" x14ac:dyDescent="0.25">
      <c r="A119" s="424">
        <f t="shared" si="4"/>
        <v>114</v>
      </c>
      <c r="B119" s="430"/>
      <c r="C119" s="436" t="s">
        <v>307</v>
      </c>
      <c r="D119" s="571" t="s">
        <v>530</v>
      </c>
      <c r="E119" s="455">
        <v>59.48</v>
      </c>
      <c r="F119" s="232"/>
      <c r="G119" s="462">
        <v>59.48</v>
      </c>
      <c r="H119" s="469">
        <f t="shared" si="5"/>
        <v>116</v>
      </c>
      <c r="J119" s="120"/>
      <c r="K119" s="120"/>
      <c r="L119" s="120"/>
      <c r="M119" s="120"/>
      <c r="N119" s="120"/>
    </row>
    <row r="120" spans="1:14" s="117" customFormat="1" ht="30" customHeight="1" x14ac:dyDescent="0.25">
      <c r="A120" s="424">
        <f t="shared" si="4"/>
        <v>115</v>
      </c>
      <c r="B120" s="430"/>
      <c r="C120" s="436" t="s">
        <v>185</v>
      </c>
      <c r="D120" s="572" t="s">
        <v>528</v>
      </c>
      <c r="E120" s="455">
        <v>56.89</v>
      </c>
      <c r="F120" s="232">
        <v>3</v>
      </c>
      <c r="G120" s="462">
        <v>59.89</v>
      </c>
      <c r="H120" s="469">
        <f t="shared" si="5"/>
        <v>117</v>
      </c>
      <c r="J120" s="120"/>
      <c r="K120" s="120"/>
      <c r="L120" s="120"/>
      <c r="M120" s="120"/>
      <c r="N120" s="120"/>
    </row>
    <row r="121" spans="1:14" s="117" customFormat="1" ht="30" customHeight="1" x14ac:dyDescent="0.25">
      <c r="A121" s="424">
        <f t="shared" si="4"/>
        <v>116</v>
      </c>
      <c r="B121" s="430"/>
      <c r="C121" s="436" t="s">
        <v>300</v>
      </c>
      <c r="D121" s="571" t="s">
        <v>521</v>
      </c>
      <c r="E121" s="455">
        <v>44.99</v>
      </c>
      <c r="F121" s="232">
        <v>15</v>
      </c>
      <c r="G121" s="462">
        <v>59.99</v>
      </c>
      <c r="H121" s="469">
        <f t="shared" si="5"/>
        <v>118</v>
      </c>
      <c r="J121" s="120"/>
      <c r="K121" s="120"/>
      <c r="L121" s="120"/>
      <c r="M121" s="120"/>
      <c r="N121" s="120"/>
    </row>
    <row r="122" spans="1:14" s="117" customFormat="1" ht="30" customHeight="1" x14ac:dyDescent="0.25">
      <c r="A122" s="424">
        <f t="shared" si="4"/>
        <v>117</v>
      </c>
      <c r="B122" s="430"/>
      <c r="C122" s="437" t="s">
        <v>314</v>
      </c>
      <c r="D122" s="581" t="s">
        <v>525</v>
      </c>
      <c r="E122" s="455" t="s">
        <v>491</v>
      </c>
      <c r="F122" s="232"/>
      <c r="G122" s="462">
        <v>60.2</v>
      </c>
      <c r="H122" s="469">
        <f t="shared" si="5"/>
        <v>119</v>
      </c>
      <c r="J122" s="120"/>
      <c r="K122" s="120"/>
      <c r="L122" s="120"/>
      <c r="M122" s="120"/>
      <c r="N122" s="120"/>
    </row>
    <row r="123" spans="1:14" s="117" customFormat="1" ht="30" customHeight="1" x14ac:dyDescent="0.25">
      <c r="A123" s="424">
        <f t="shared" si="4"/>
        <v>118</v>
      </c>
      <c r="B123" s="430"/>
      <c r="C123" s="437" t="s">
        <v>289</v>
      </c>
      <c r="D123" s="577" t="s">
        <v>538</v>
      </c>
      <c r="E123" s="455">
        <v>33.57</v>
      </c>
      <c r="F123" s="232">
        <v>30</v>
      </c>
      <c r="G123" s="462">
        <v>60.57</v>
      </c>
      <c r="H123" s="469">
        <f t="shared" si="5"/>
        <v>120</v>
      </c>
      <c r="J123" s="120"/>
      <c r="K123" s="120"/>
      <c r="L123" s="120"/>
      <c r="M123" s="120"/>
      <c r="N123" s="120"/>
    </row>
    <row r="124" spans="1:14" s="117" customFormat="1" ht="30" customHeight="1" x14ac:dyDescent="0.25">
      <c r="A124" s="424">
        <f t="shared" si="4"/>
        <v>119</v>
      </c>
      <c r="B124" s="430"/>
      <c r="C124" s="436" t="s">
        <v>350</v>
      </c>
      <c r="D124" s="573" t="s">
        <v>523</v>
      </c>
      <c r="E124" s="455">
        <v>51.66</v>
      </c>
      <c r="F124" s="232">
        <v>9</v>
      </c>
      <c r="G124" s="462">
        <v>60.66</v>
      </c>
      <c r="H124" s="469">
        <f t="shared" si="5"/>
        <v>121</v>
      </c>
      <c r="J124" s="120"/>
      <c r="K124" s="120"/>
      <c r="L124" s="120"/>
      <c r="M124" s="120"/>
      <c r="N124" s="120"/>
    </row>
    <row r="125" spans="1:14" s="117" customFormat="1" ht="30" customHeight="1" x14ac:dyDescent="0.25">
      <c r="A125" s="424">
        <f t="shared" si="4"/>
        <v>120</v>
      </c>
      <c r="B125" s="430"/>
      <c r="C125" s="436" t="s">
        <v>166</v>
      </c>
      <c r="D125" s="579" t="s">
        <v>541</v>
      </c>
      <c r="E125" s="455" t="s">
        <v>472</v>
      </c>
      <c r="F125" s="232"/>
      <c r="G125" s="462">
        <v>61.63</v>
      </c>
      <c r="H125" s="469">
        <f t="shared" si="5"/>
        <v>122</v>
      </c>
      <c r="J125" s="120"/>
      <c r="K125" s="120"/>
      <c r="L125" s="120"/>
      <c r="M125" s="120"/>
      <c r="N125" s="120"/>
    </row>
    <row r="126" spans="1:14" s="117" customFormat="1" ht="30" customHeight="1" x14ac:dyDescent="0.25">
      <c r="A126" s="424">
        <f t="shared" si="4"/>
        <v>121</v>
      </c>
      <c r="B126" s="430"/>
      <c r="C126" s="438" t="s">
        <v>270</v>
      </c>
      <c r="D126" s="582" t="s">
        <v>532</v>
      </c>
      <c r="E126" s="455">
        <v>53.06</v>
      </c>
      <c r="F126" s="232">
        <v>9</v>
      </c>
      <c r="G126" s="462">
        <v>62.06</v>
      </c>
      <c r="H126" s="469">
        <f t="shared" si="5"/>
        <v>123</v>
      </c>
      <c r="J126" s="120"/>
      <c r="K126" s="120"/>
      <c r="L126" s="120"/>
      <c r="M126" s="120"/>
      <c r="N126" s="120"/>
    </row>
    <row r="127" spans="1:14" s="117" customFormat="1" ht="30" customHeight="1" x14ac:dyDescent="0.25">
      <c r="A127" s="424">
        <f t="shared" si="4"/>
        <v>122</v>
      </c>
      <c r="B127" s="430"/>
      <c r="C127" s="437" t="s">
        <v>280</v>
      </c>
      <c r="D127" s="579" t="s">
        <v>542</v>
      </c>
      <c r="E127" s="455">
        <v>56.11</v>
      </c>
      <c r="F127" s="232">
        <v>6</v>
      </c>
      <c r="G127" s="462">
        <v>62.11</v>
      </c>
      <c r="H127" s="469">
        <f t="shared" si="5"/>
        <v>124</v>
      </c>
      <c r="J127" s="120"/>
      <c r="K127" s="120"/>
      <c r="L127" s="120"/>
      <c r="M127" s="120"/>
      <c r="N127" s="120"/>
    </row>
    <row r="128" spans="1:14" s="117" customFormat="1" ht="30" customHeight="1" x14ac:dyDescent="0.25">
      <c r="A128" s="424">
        <f t="shared" si="4"/>
        <v>123</v>
      </c>
      <c r="B128" s="430"/>
      <c r="C128" s="438" t="s">
        <v>222</v>
      </c>
      <c r="D128" s="571" t="s">
        <v>526</v>
      </c>
      <c r="E128" s="455">
        <v>35.130000000000003</v>
      </c>
      <c r="F128" s="232">
        <v>27</v>
      </c>
      <c r="G128" s="462">
        <v>62.13</v>
      </c>
      <c r="H128" s="469">
        <f t="shared" si="5"/>
        <v>125</v>
      </c>
      <c r="J128" s="120"/>
      <c r="K128" s="120"/>
      <c r="L128" s="120"/>
      <c r="M128" s="120"/>
      <c r="N128" s="120"/>
    </row>
    <row r="129" spans="1:14" s="117" customFormat="1" ht="30" customHeight="1" x14ac:dyDescent="0.25">
      <c r="A129" s="424">
        <f t="shared" si="4"/>
        <v>124</v>
      </c>
      <c r="B129" s="430"/>
      <c r="C129" s="436" t="s">
        <v>338</v>
      </c>
      <c r="D129" s="575" t="s">
        <v>536</v>
      </c>
      <c r="E129" s="455" t="s">
        <v>514</v>
      </c>
      <c r="F129" s="232"/>
      <c r="G129" s="462">
        <v>62.2</v>
      </c>
      <c r="H129" s="469">
        <f t="shared" si="5"/>
        <v>126</v>
      </c>
      <c r="J129" s="120"/>
      <c r="K129" s="120"/>
      <c r="L129" s="120"/>
      <c r="M129" s="120"/>
      <c r="N129" s="120"/>
    </row>
    <row r="130" spans="1:14" s="117" customFormat="1" ht="30" customHeight="1" x14ac:dyDescent="0.25">
      <c r="A130" s="424">
        <f t="shared" si="4"/>
        <v>125</v>
      </c>
      <c r="B130" s="430"/>
      <c r="C130" s="438" t="s">
        <v>171</v>
      </c>
      <c r="D130" s="579" t="s">
        <v>539</v>
      </c>
      <c r="E130" s="455" t="s">
        <v>467</v>
      </c>
      <c r="F130" s="232"/>
      <c r="G130" s="462">
        <v>62.29</v>
      </c>
      <c r="H130" s="469">
        <f t="shared" si="5"/>
        <v>127</v>
      </c>
      <c r="J130" s="120"/>
      <c r="K130" s="120"/>
      <c r="L130" s="120"/>
      <c r="M130" s="120"/>
      <c r="N130" s="120"/>
    </row>
    <row r="131" spans="1:14" s="117" customFormat="1" ht="30" customHeight="1" x14ac:dyDescent="0.25">
      <c r="A131" s="424">
        <f t="shared" si="4"/>
        <v>126</v>
      </c>
      <c r="B131" s="431"/>
      <c r="C131" s="438" t="s">
        <v>172</v>
      </c>
      <c r="D131" s="579" t="s">
        <v>539</v>
      </c>
      <c r="E131" s="455" t="s">
        <v>468</v>
      </c>
      <c r="F131" s="232"/>
      <c r="G131" s="462">
        <v>62.91</v>
      </c>
      <c r="H131" s="469">
        <f t="shared" si="5"/>
        <v>128</v>
      </c>
      <c r="J131" s="120"/>
      <c r="K131" s="120"/>
      <c r="L131" s="120"/>
      <c r="M131" s="120"/>
      <c r="N131" s="120"/>
    </row>
    <row r="132" spans="1:14" s="117" customFormat="1" ht="30" customHeight="1" x14ac:dyDescent="0.25">
      <c r="A132" s="424">
        <f t="shared" si="4"/>
        <v>127</v>
      </c>
      <c r="B132" s="430"/>
      <c r="C132" s="438" t="s">
        <v>381</v>
      </c>
      <c r="D132" s="571" t="s">
        <v>527</v>
      </c>
      <c r="E132" s="455">
        <v>57.04</v>
      </c>
      <c r="F132" s="232">
        <v>6</v>
      </c>
      <c r="G132" s="462">
        <v>63.04</v>
      </c>
      <c r="H132" s="469">
        <f t="shared" si="5"/>
        <v>129</v>
      </c>
      <c r="J132" s="120"/>
      <c r="K132" s="120"/>
      <c r="L132" s="120"/>
      <c r="M132" s="120"/>
      <c r="N132" s="120"/>
    </row>
    <row r="133" spans="1:14" s="117" customFormat="1" ht="30" customHeight="1" x14ac:dyDescent="0.25">
      <c r="A133" s="424">
        <f t="shared" si="4"/>
        <v>128</v>
      </c>
      <c r="B133" s="430"/>
      <c r="C133" s="436" t="s">
        <v>233</v>
      </c>
      <c r="D133" s="571" t="s">
        <v>535</v>
      </c>
      <c r="E133" s="455" t="s">
        <v>512</v>
      </c>
      <c r="F133" s="232"/>
      <c r="G133" s="462">
        <v>63.33</v>
      </c>
      <c r="H133" s="469">
        <f t="shared" si="5"/>
        <v>130</v>
      </c>
      <c r="J133" s="120"/>
      <c r="K133" s="120"/>
      <c r="L133" s="120"/>
      <c r="M133" s="120"/>
      <c r="N133" s="120"/>
    </row>
    <row r="134" spans="1:14" s="117" customFormat="1" ht="30" customHeight="1" x14ac:dyDescent="0.25">
      <c r="A134" s="424">
        <f t="shared" ref="A134:A197" si="6">A133+1</f>
        <v>129</v>
      </c>
      <c r="B134" s="430"/>
      <c r="C134" s="438" t="s">
        <v>265</v>
      </c>
      <c r="D134" s="582" t="s">
        <v>532</v>
      </c>
      <c r="E134" s="455">
        <v>50.36</v>
      </c>
      <c r="F134" s="232">
        <v>13</v>
      </c>
      <c r="G134" s="462">
        <v>63.36</v>
      </c>
      <c r="H134" s="469">
        <f t="shared" si="5"/>
        <v>131</v>
      </c>
      <c r="J134" s="120"/>
      <c r="K134" s="120"/>
      <c r="L134" s="120"/>
      <c r="M134" s="120"/>
      <c r="N134" s="120"/>
    </row>
    <row r="135" spans="1:14" s="117" customFormat="1" ht="30" customHeight="1" x14ac:dyDescent="0.25">
      <c r="A135" s="424">
        <f t="shared" si="6"/>
        <v>130</v>
      </c>
      <c r="B135" s="430"/>
      <c r="C135" s="437" t="s">
        <v>155</v>
      </c>
      <c r="D135" s="580" t="s">
        <v>531</v>
      </c>
      <c r="E135" s="455">
        <v>36.65</v>
      </c>
      <c r="F135" s="232">
        <v>27</v>
      </c>
      <c r="G135" s="462">
        <v>63.65</v>
      </c>
      <c r="H135" s="469">
        <f t="shared" ref="H135:H198" si="7">H134+1</f>
        <v>132</v>
      </c>
      <c r="J135" s="120"/>
      <c r="K135" s="120"/>
      <c r="L135" s="120"/>
      <c r="M135" s="120"/>
      <c r="N135" s="120"/>
    </row>
    <row r="136" spans="1:14" s="117" customFormat="1" ht="30" customHeight="1" x14ac:dyDescent="0.25">
      <c r="A136" s="424">
        <f t="shared" si="6"/>
        <v>131</v>
      </c>
      <c r="B136" s="430"/>
      <c r="C136" s="437" t="s">
        <v>388</v>
      </c>
      <c r="D136" s="577" t="s">
        <v>537</v>
      </c>
      <c r="E136" s="455" t="s">
        <v>457</v>
      </c>
      <c r="F136" s="232">
        <v>3</v>
      </c>
      <c r="G136" s="462">
        <v>64.08</v>
      </c>
      <c r="H136" s="469">
        <f t="shared" si="7"/>
        <v>133</v>
      </c>
      <c r="J136" s="120"/>
      <c r="K136" s="120"/>
      <c r="L136" s="120"/>
      <c r="M136" s="120"/>
      <c r="N136" s="120"/>
    </row>
    <row r="137" spans="1:14" s="117" customFormat="1" ht="30" customHeight="1" x14ac:dyDescent="0.25">
      <c r="A137" s="424">
        <f t="shared" si="6"/>
        <v>132</v>
      </c>
      <c r="B137" s="430"/>
      <c r="C137" s="438" t="s">
        <v>217</v>
      </c>
      <c r="D137" s="571" t="s">
        <v>526</v>
      </c>
      <c r="E137" s="455">
        <v>47.46</v>
      </c>
      <c r="F137" s="232">
        <v>18</v>
      </c>
      <c r="G137" s="462">
        <v>64.459999999999994</v>
      </c>
      <c r="H137" s="469">
        <f t="shared" si="7"/>
        <v>134</v>
      </c>
      <c r="J137" s="120"/>
      <c r="K137" s="120"/>
      <c r="L137" s="120"/>
      <c r="M137" s="120"/>
      <c r="N137" s="120"/>
    </row>
    <row r="138" spans="1:14" s="117" customFormat="1" ht="30" customHeight="1" x14ac:dyDescent="0.25">
      <c r="A138" s="424">
        <f t="shared" si="6"/>
        <v>133</v>
      </c>
      <c r="B138" s="430"/>
      <c r="C138" s="437" t="s">
        <v>330</v>
      </c>
      <c r="D138" s="575" t="s">
        <v>545</v>
      </c>
      <c r="E138" s="455">
        <v>58.63</v>
      </c>
      <c r="F138" s="232">
        <v>6</v>
      </c>
      <c r="G138" s="462">
        <v>64.63</v>
      </c>
      <c r="H138" s="469">
        <f t="shared" si="7"/>
        <v>135</v>
      </c>
      <c r="J138" s="120"/>
      <c r="K138" s="120"/>
      <c r="L138" s="120"/>
      <c r="M138" s="120"/>
      <c r="N138" s="120"/>
    </row>
    <row r="139" spans="1:14" s="117" customFormat="1" ht="30" customHeight="1" x14ac:dyDescent="0.25">
      <c r="A139" s="424">
        <f t="shared" si="6"/>
        <v>134</v>
      </c>
      <c r="B139" s="430"/>
      <c r="C139" s="436" t="s">
        <v>181</v>
      </c>
      <c r="D139" s="572" t="s">
        <v>528</v>
      </c>
      <c r="E139" s="455">
        <v>46.97</v>
      </c>
      <c r="F139" s="232">
        <v>18</v>
      </c>
      <c r="G139" s="462">
        <v>64.97</v>
      </c>
      <c r="H139" s="469">
        <f t="shared" si="7"/>
        <v>136</v>
      </c>
      <c r="J139" s="120"/>
      <c r="K139" s="120"/>
      <c r="L139" s="120"/>
      <c r="M139" s="120"/>
      <c r="N139" s="120"/>
    </row>
    <row r="140" spans="1:14" s="117" customFormat="1" ht="30" customHeight="1" x14ac:dyDescent="0.25">
      <c r="A140" s="424">
        <f t="shared" si="6"/>
        <v>135</v>
      </c>
      <c r="B140" s="430"/>
      <c r="C140" s="438" t="s">
        <v>191</v>
      </c>
      <c r="D140" s="569" t="s">
        <v>520</v>
      </c>
      <c r="E140" s="455" t="s">
        <v>446</v>
      </c>
      <c r="F140" s="232"/>
      <c r="G140" s="462">
        <v>65.81</v>
      </c>
      <c r="H140" s="469">
        <f t="shared" si="7"/>
        <v>137</v>
      </c>
      <c r="J140" s="120"/>
      <c r="K140" s="120"/>
      <c r="L140" s="120"/>
      <c r="M140" s="120"/>
      <c r="N140" s="120"/>
    </row>
    <row r="141" spans="1:14" s="117" customFormat="1" ht="30" customHeight="1" x14ac:dyDescent="0.25">
      <c r="A141" s="424">
        <f t="shared" si="6"/>
        <v>136</v>
      </c>
      <c r="B141" s="430"/>
      <c r="C141" s="437" t="s">
        <v>249</v>
      </c>
      <c r="D141" s="574" t="s">
        <v>534</v>
      </c>
      <c r="E141" s="455" t="s">
        <v>519</v>
      </c>
      <c r="F141" s="232"/>
      <c r="G141" s="462">
        <v>66.790000000000006</v>
      </c>
      <c r="H141" s="469">
        <f t="shared" si="7"/>
        <v>138</v>
      </c>
      <c r="J141" s="120"/>
      <c r="K141" s="120"/>
      <c r="L141" s="120"/>
      <c r="M141" s="120"/>
      <c r="N141" s="120"/>
    </row>
    <row r="142" spans="1:14" s="117" customFormat="1" ht="30" customHeight="1" x14ac:dyDescent="0.25">
      <c r="A142" s="424">
        <f t="shared" si="6"/>
        <v>137</v>
      </c>
      <c r="B142" s="430"/>
      <c r="C142" s="436" t="s">
        <v>400</v>
      </c>
      <c r="D142" s="578" t="s">
        <v>540</v>
      </c>
      <c r="E142" s="455" t="s">
        <v>470</v>
      </c>
      <c r="F142" s="232"/>
      <c r="G142" s="462">
        <v>66.86</v>
      </c>
      <c r="H142" s="469">
        <f t="shared" si="7"/>
        <v>139</v>
      </c>
      <c r="J142" s="120"/>
      <c r="K142" s="120"/>
      <c r="L142" s="120"/>
      <c r="M142" s="120"/>
      <c r="N142" s="120"/>
    </row>
    <row r="143" spans="1:14" s="117" customFormat="1" ht="30" customHeight="1" x14ac:dyDescent="0.25">
      <c r="A143" s="424">
        <f t="shared" si="6"/>
        <v>138</v>
      </c>
      <c r="B143" s="430"/>
      <c r="C143" s="443" t="s">
        <v>201</v>
      </c>
      <c r="D143" s="571" t="s">
        <v>529</v>
      </c>
      <c r="E143" s="455">
        <v>46.19</v>
      </c>
      <c r="F143" s="232">
        <v>21</v>
      </c>
      <c r="G143" s="462">
        <v>67.19</v>
      </c>
      <c r="H143" s="469">
        <f t="shared" si="7"/>
        <v>140</v>
      </c>
      <c r="J143" s="120"/>
      <c r="K143" s="120"/>
      <c r="L143" s="120"/>
      <c r="M143" s="120"/>
      <c r="N143" s="120"/>
    </row>
    <row r="144" spans="1:14" s="117" customFormat="1" ht="30" customHeight="1" x14ac:dyDescent="0.25">
      <c r="A144" s="424">
        <f t="shared" si="6"/>
        <v>139</v>
      </c>
      <c r="B144" s="430"/>
      <c r="C144" s="438" t="s">
        <v>188</v>
      </c>
      <c r="D144" s="569" t="s">
        <v>520</v>
      </c>
      <c r="E144" s="455" t="s">
        <v>445</v>
      </c>
      <c r="F144" s="232"/>
      <c r="G144" s="462">
        <v>67.28</v>
      </c>
      <c r="H144" s="469">
        <f t="shared" si="7"/>
        <v>141</v>
      </c>
      <c r="J144" s="120"/>
      <c r="K144" s="120"/>
      <c r="L144" s="120"/>
      <c r="M144" s="120"/>
      <c r="N144" s="120"/>
    </row>
    <row r="145" spans="1:14" s="117" customFormat="1" ht="30" customHeight="1" x14ac:dyDescent="0.25">
      <c r="A145" s="424">
        <f t="shared" si="6"/>
        <v>140</v>
      </c>
      <c r="B145" s="430"/>
      <c r="C145" s="437" t="s">
        <v>158</v>
      </c>
      <c r="D145" s="580" t="s">
        <v>531</v>
      </c>
      <c r="E145" s="455">
        <v>58.48</v>
      </c>
      <c r="F145" s="232">
        <v>9</v>
      </c>
      <c r="G145" s="462">
        <v>67.48</v>
      </c>
      <c r="H145" s="469">
        <f t="shared" si="7"/>
        <v>142</v>
      </c>
      <c r="J145" s="120"/>
      <c r="K145" s="120"/>
      <c r="L145" s="120"/>
      <c r="M145" s="120"/>
      <c r="N145" s="120"/>
    </row>
    <row r="146" spans="1:14" s="117" customFormat="1" ht="30" customHeight="1" x14ac:dyDescent="0.25">
      <c r="A146" s="424">
        <f t="shared" si="6"/>
        <v>141</v>
      </c>
      <c r="B146" s="430"/>
      <c r="C146" s="437" t="s">
        <v>324</v>
      </c>
      <c r="D146" s="571" t="s">
        <v>533</v>
      </c>
      <c r="E146" s="455" t="s">
        <v>510</v>
      </c>
      <c r="F146" s="232">
        <v>6</v>
      </c>
      <c r="G146" s="462">
        <v>68.900000000000006</v>
      </c>
      <c r="H146" s="469">
        <f t="shared" si="7"/>
        <v>143</v>
      </c>
      <c r="J146" s="120"/>
      <c r="K146" s="120"/>
      <c r="L146" s="120"/>
      <c r="M146" s="120"/>
      <c r="N146" s="120"/>
    </row>
    <row r="147" spans="1:14" s="117" customFormat="1" ht="30" customHeight="1" x14ac:dyDescent="0.25">
      <c r="A147" s="424">
        <f t="shared" si="6"/>
        <v>142</v>
      </c>
      <c r="B147" s="430"/>
      <c r="C147" s="436" t="s">
        <v>238</v>
      </c>
      <c r="D147" s="571" t="s">
        <v>535</v>
      </c>
      <c r="E147" s="455">
        <v>38.96</v>
      </c>
      <c r="F147" s="232">
        <v>30</v>
      </c>
      <c r="G147" s="462">
        <v>68.959999999999994</v>
      </c>
      <c r="H147" s="469">
        <f t="shared" si="7"/>
        <v>144</v>
      </c>
      <c r="J147" s="120"/>
      <c r="K147" s="120"/>
      <c r="L147" s="120"/>
      <c r="M147" s="120"/>
      <c r="N147" s="120"/>
    </row>
    <row r="148" spans="1:14" s="117" customFormat="1" ht="30" customHeight="1" x14ac:dyDescent="0.25">
      <c r="A148" s="424">
        <f t="shared" si="6"/>
        <v>143</v>
      </c>
      <c r="B148" s="430"/>
      <c r="C148" s="437" t="s">
        <v>281</v>
      </c>
      <c r="D148" s="579" t="s">
        <v>542</v>
      </c>
      <c r="E148" s="455">
        <v>42.15</v>
      </c>
      <c r="F148" s="232">
        <v>27</v>
      </c>
      <c r="G148" s="462">
        <v>69.150000000000006</v>
      </c>
      <c r="H148" s="469">
        <f t="shared" si="7"/>
        <v>145</v>
      </c>
      <c r="J148" s="120"/>
      <c r="K148" s="120"/>
      <c r="L148" s="120"/>
      <c r="M148" s="120"/>
      <c r="N148" s="120"/>
    </row>
    <row r="149" spans="1:14" s="117" customFormat="1" ht="30" customHeight="1" x14ac:dyDescent="0.25">
      <c r="A149" s="424">
        <f t="shared" si="6"/>
        <v>144</v>
      </c>
      <c r="B149" s="430"/>
      <c r="C149" s="443" t="s">
        <v>199</v>
      </c>
      <c r="D149" s="571" t="s">
        <v>529</v>
      </c>
      <c r="E149" s="455" t="s">
        <v>497</v>
      </c>
      <c r="F149" s="232">
        <v>15</v>
      </c>
      <c r="G149" s="462">
        <v>69.290000000000006</v>
      </c>
      <c r="H149" s="469">
        <f t="shared" si="7"/>
        <v>146</v>
      </c>
      <c r="J149" s="120"/>
      <c r="K149" s="120"/>
      <c r="L149" s="120"/>
      <c r="M149" s="120"/>
      <c r="N149" s="120"/>
    </row>
    <row r="150" spans="1:14" s="117" customFormat="1" ht="30" customHeight="1" x14ac:dyDescent="0.25">
      <c r="A150" s="424">
        <f t="shared" si="6"/>
        <v>145</v>
      </c>
      <c r="B150" s="430"/>
      <c r="C150" s="437" t="s">
        <v>229</v>
      </c>
      <c r="D150" s="576" t="s">
        <v>524</v>
      </c>
      <c r="E150" s="455">
        <v>43.5</v>
      </c>
      <c r="F150" s="232">
        <v>27</v>
      </c>
      <c r="G150" s="462">
        <v>70.5</v>
      </c>
      <c r="H150" s="469">
        <f t="shared" si="7"/>
        <v>147</v>
      </c>
      <c r="J150" s="120"/>
      <c r="K150" s="120"/>
      <c r="L150" s="120"/>
      <c r="M150" s="120"/>
      <c r="N150" s="120"/>
    </row>
    <row r="151" spans="1:14" s="117" customFormat="1" ht="30" customHeight="1" x14ac:dyDescent="0.25">
      <c r="A151" s="424">
        <f t="shared" si="6"/>
        <v>146</v>
      </c>
      <c r="B151" s="430"/>
      <c r="C151" s="437" t="s">
        <v>397</v>
      </c>
      <c r="D151" s="580" t="s">
        <v>531</v>
      </c>
      <c r="E151" s="455" t="s">
        <v>502</v>
      </c>
      <c r="F151" s="232">
        <v>9</v>
      </c>
      <c r="G151" s="462">
        <v>70.72</v>
      </c>
      <c r="H151" s="469">
        <f t="shared" si="7"/>
        <v>148</v>
      </c>
      <c r="J151" s="120"/>
      <c r="K151" s="120"/>
      <c r="L151" s="120"/>
      <c r="M151" s="120"/>
      <c r="N151" s="120"/>
    </row>
    <row r="152" spans="1:14" s="117" customFormat="1" ht="30" customHeight="1" x14ac:dyDescent="0.25">
      <c r="A152" s="424">
        <f t="shared" si="6"/>
        <v>147</v>
      </c>
      <c r="B152" s="430"/>
      <c r="C152" s="437" t="s">
        <v>157</v>
      </c>
      <c r="D152" s="580" t="s">
        <v>531</v>
      </c>
      <c r="E152" s="455">
        <v>43.86</v>
      </c>
      <c r="F152" s="232">
        <v>27</v>
      </c>
      <c r="G152" s="462">
        <v>70.86</v>
      </c>
      <c r="H152" s="469">
        <f t="shared" si="7"/>
        <v>149</v>
      </c>
      <c r="J152" s="120"/>
      <c r="K152" s="120"/>
      <c r="L152" s="120"/>
      <c r="M152" s="120"/>
      <c r="N152" s="120"/>
    </row>
    <row r="153" spans="1:14" s="117" customFormat="1" ht="30" customHeight="1" x14ac:dyDescent="0.25">
      <c r="A153" s="424">
        <f t="shared" si="6"/>
        <v>148</v>
      </c>
      <c r="B153" s="430"/>
      <c r="C153" s="436" t="s">
        <v>234</v>
      </c>
      <c r="D153" s="571" t="s">
        <v>535</v>
      </c>
      <c r="E153" s="455" t="s">
        <v>513</v>
      </c>
      <c r="F153" s="232"/>
      <c r="G153" s="462">
        <v>71</v>
      </c>
      <c r="H153" s="469">
        <v>149</v>
      </c>
      <c r="J153" s="120"/>
      <c r="K153" s="120"/>
      <c r="L153" s="120"/>
      <c r="M153" s="120"/>
      <c r="N153" s="120"/>
    </row>
    <row r="154" spans="1:14" s="117" customFormat="1" ht="30" customHeight="1" x14ac:dyDescent="0.25">
      <c r="A154" s="424">
        <f t="shared" si="6"/>
        <v>149</v>
      </c>
      <c r="B154" s="430"/>
      <c r="C154" s="437" t="s">
        <v>251</v>
      </c>
      <c r="D154" s="574" t="s">
        <v>534</v>
      </c>
      <c r="E154" s="455">
        <v>59.13</v>
      </c>
      <c r="F154" s="232">
        <v>12</v>
      </c>
      <c r="G154" s="462">
        <v>71.13</v>
      </c>
      <c r="H154" s="469">
        <v>151</v>
      </c>
      <c r="J154" s="120"/>
      <c r="K154" s="120"/>
      <c r="L154" s="120"/>
      <c r="M154" s="120"/>
      <c r="N154" s="120"/>
    </row>
    <row r="155" spans="1:14" s="117" customFormat="1" ht="30" customHeight="1" x14ac:dyDescent="0.25">
      <c r="A155" s="424">
        <f t="shared" si="6"/>
        <v>150</v>
      </c>
      <c r="B155" s="430"/>
      <c r="C155" s="437" t="s">
        <v>356</v>
      </c>
      <c r="D155" s="579" t="s">
        <v>543</v>
      </c>
      <c r="E155" s="455">
        <v>36.03</v>
      </c>
      <c r="F155" s="232">
        <v>36</v>
      </c>
      <c r="G155" s="462">
        <v>72.03</v>
      </c>
      <c r="H155" s="469">
        <f t="shared" si="7"/>
        <v>152</v>
      </c>
      <c r="J155" s="120"/>
      <c r="K155" s="120"/>
      <c r="L155" s="120"/>
      <c r="M155" s="120"/>
      <c r="N155" s="120"/>
    </row>
    <row r="156" spans="1:14" s="117" customFormat="1" ht="30" customHeight="1" x14ac:dyDescent="0.25">
      <c r="A156" s="424">
        <f t="shared" si="6"/>
        <v>151</v>
      </c>
      <c r="B156" s="430"/>
      <c r="C156" s="437" t="s">
        <v>294</v>
      </c>
      <c r="D156" s="577" t="s">
        <v>538</v>
      </c>
      <c r="E156" s="455" t="s">
        <v>460</v>
      </c>
      <c r="F156" s="232">
        <v>3</v>
      </c>
      <c r="G156" s="462">
        <v>72.23</v>
      </c>
      <c r="H156" s="469">
        <f t="shared" si="7"/>
        <v>153</v>
      </c>
      <c r="J156" s="120"/>
      <c r="K156" s="120"/>
      <c r="L156" s="120"/>
      <c r="M156" s="120"/>
      <c r="N156" s="120"/>
    </row>
    <row r="157" spans="1:14" s="117" customFormat="1" ht="30" customHeight="1" x14ac:dyDescent="0.25">
      <c r="A157" s="424">
        <f t="shared" si="6"/>
        <v>152</v>
      </c>
      <c r="B157" s="430"/>
      <c r="C157" s="436" t="s">
        <v>232</v>
      </c>
      <c r="D157" s="571" t="s">
        <v>535</v>
      </c>
      <c r="E157" s="455">
        <v>40.700000000000003</v>
      </c>
      <c r="F157" s="232">
        <v>33</v>
      </c>
      <c r="G157" s="462">
        <v>73.7</v>
      </c>
      <c r="H157" s="469">
        <f t="shared" si="7"/>
        <v>154</v>
      </c>
      <c r="J157" s="120"/>
      <c r="K157" s="120"/>
      <c r="L157" s="120"/>
      <c r="M157" s="120"/>
      <c r="N157" s="120"/>
    </row>
    <row r="158" spans="1:14" s="117" customFormat="1" ht="30" customHeight="1" x14ac:dyDescent="0.25">
      <c r="A158" s="424">
        <f t="shared" si="6"/>
        <v>153</v>
      </c>
      <c r="B158" s="430"/>
      <c r="C158" s="444" t="s">
        <v>335</v>
      </c>
      <c r="D158" s="575" t="s">
        <v>545</v>
      </c>
      <c r="E158" s="455">
        <v>46.91</v>
      </c>
      <c r="F158" s="232">
        <v>27</v>
      </c>
      <c r="G158" s="462">
        <v>73.91</v>
      </c>
      <c r="H158" s="469">
        <v>154</v>
      </c>
      <c r="J158" s="120"/>
      <c r="K158" s="120"/>
      <c r="L158" s="120"/>
      <c r="M158" s="120"/>
      <c r="N158" s="120"/>
    </row>
    <row r="159" spans="1:14" s="117" customFormat="1" ht="30" customHeight="1" x14ac:dyDescent="0.25">
      <c r="A159" s="424">
        <f t="shared" si="6"/>
        <v>154</v>
      </c>
      <c r="B159" s="430"/>
      <c r="C159" s="437" t="s">
        <v>291</v>
      </c>
      <c r="D159" s="577" t="s">
        <v>538</v>
      </c>
      <c r="E159" s="455">
        <v>40.950000000000003</v>
      </c>
      <c r="F159" s="232">
        <v>33</v>
      </c>
      <c r="G159" s="462">
        <v>73.95</v>
      </c>
      <c r="H159" s="469">
        <v>156</v>
      </c>
      <c r="J159" s="120"/>
      <c r="K159" s="120"/>
      <c r="L159" s="120"/>
      <c r="M159" s="120"/>
      <c r="N159" s="120"/>
    </row>
    <row r="160" spans="1:14" s="117" customFormat="1" ht="30" customHeight="1" x14ac:dyDescent="0.25">
      <c r="A160" s="424">
        <f t="shared" si="6"/>
        <v>155</v>
      </c>
      <c r="B160" s="430"/>
      <c r="C160" s="438" t="s">
        <v>386</v>
      </c>
      <c r="D160" s="571" t="s">
        <v>527</v>
      </c>
      <c r="E160" s="455" t="s">
        <v>464</v>
      </c>
      <c r="F160" s="232">
        <v>12</v>
      </c>
      <c r="G160" s="462">
        <v>74.22</v>
      </c>
      <c r="H160" s="469">
        <f t="shared" si="7"/>
        <v>157</v>
      </c>
      <c r="J160" s="120"/>
      <c r="K160" s="120"/>
      <c r="L160" s="120"/>
      <c r="M160" s="120"/>
      <c r="N160" s="120"/>
    </row>
    <row r="161" spans="1:14" s="117" customFormat="1" ht="30" customHeight="1" x14ac:dyDescent="0.25">
      <c r="A161" s="424">
        <f t="shared" si="6"/>
        <v>156</v>
      </c>
      <c r="B161" s="430"/>
      <c r="C161" s="443" t="s">
        <v>362</v>
      </c>
      <c r="D161" s="579" t="s">
        <v>543</v>
      </c>
      <c r="E161" s="455" t="s">
        <v>518</v>
      </c>
      <c r="F161" s="232"/>
      <c r="G161" s="462">
        <v>74.459999999999994</v>
      </c>
      <c r="H161" s="469">
        <f t="shared" si="7"/>
        <v>158</v>
      </c>
      <c r="J161" s="120"/>
      <c r="K161" s="120"/>
      <c r="L161" s="120"/>
      <c r="M161" s="120"/>
      <c r="N161" s="120"/>
    </row>
    <row r="162" spans="1:14" s="117" customFormat="1" ht="30" customHeight="1" x14ac:dyDescent="0.25">
      <c r="A162" s="424">
        <f t="shared" si="6"/>
        <v>157</v>
      </c>
      <c r="B162" s="430"/>
      <c r="C162" s="433" t="s">
        <v>398</v>
      </c>
      <c r="D162" s="579" t="s">
        <v>547</v>
      </c>
      <c r="E162" s="455" t="s">
        <v>484</v>
      </c>
      <c r="F162" s="232"/>
      <c r="G162" s="462">
        <v>74.510000000000005</v>
      </c>
      <c r="H162" s="469">
        <f t="shared" si="7"/>
        <v>159</v>
      </c>
      <c r="J162" s="120"/>
      <c r="K162" s="120"/>
      <c r="L162" s="120"/>
      <c r="M162" s="120"/>
      <c r="N162" s="120"/>
    </row>
    <row r="163" spans="1:14" s="117" customFormat="1" ht="30" customHeight="1" x14ac:dyDescent="0.25">
      <c r="A163" s="424">
        <f t="shared" si="6"/>
        <v>158</v>
      </c>
      <c r="B163" s="430"/>
      <c r="C163" s="437" t="s">
        <v>332</v>
      </c>
      <c r="D163" s="575" t="s">
        <v>545</v>
      </c>
      <c r="E163" s="455">
        <v>40.79</v>
      </c>
      <c r="F163" s="232">
        <v>36</v>
      </c>
      <c r="G163" s="462">
        <v>76.790000000000006</v>
      </c>
      <c r="H163" s="469">
        <f t="shared" si="7"/>
        <v>160</v>
      </c>
      <c r="J163" s="120"/>
      <c r="K163" s="120"/>
      <c r="L163" s="120"/>
      <c r="M163" s="120"/>
      <c r="N163" s="120"/>
    </row>
    <row r="164" spans="1:14" s="117" customFormat="1" ht="30" customHeight="1" x14ac:dyDescent="0.25">
      <c r="A164" s="424">
        <f t="shared" si="6"/>
        <v>159</v>
      </c>
      <c r="B164" s="430"/>
      <c r="C164" s="436" t="s">
        <v>343</v>
      </c>
      <c r="D164" s="575" t="s">
        <v>536</v>
      </c>
      <c r="E164" s="455" t="s">
        <v>516</v>
      </c>
      <c r="F164" s="232"/>
      <c r="G164" s="462">
        <v>77.5</v>
      </c>
      <c r="H164" s="469">
        <f t="shared" si="7"/>
        <v>161</v>
      </c>
      <c r="J164" s="120"/>
      <c r="K164" s="120"/>
      <c r="L164" s="120"/>
      <c r="M164" s="120"/>
      <c r="N164" s="120"/>
    </row>
    <row r="165" spans="1:14" s="117" customFormat="1" ht="30" customHeight="1" x14ac:dyDescent="0.25">
      <c r="A165" s="424">
        <f t="shared" si="6"/>
        <v>160</v>
      </c>
      <c r="B165" s="430"/>
      <c r="C165" s="438" t="s">
        <v>216</v>
      </c>
      <c r="D165" s="571" t="s">
        <v>526</v>
      </c>
      <c r="E165" s="455" t="s">
        <v>487</v>
      </c>
      <c r="F165" s="232"/>
      <c r="G165" s="462">
        <v>77.73</v>
      </c>
      <c r="H165" s="469">
        <f t="shared" si="7"/>
        <v>162</v>
      </c>
      <c r="J165" s="120"/>
      <c r="K165" s="120"/>
      <c r="L165" s="120"/>
      <c r="M165" s="120"/>
      <c r="N165" s="120"/>
    </row>
    <row r="166" spans="1:14" s="117" customFormat="1" ht="30" customHeight="1" x14ac:dyDescent="0.25">
      <c r="A166" s="424">
        <f t="shared" si="6"/>
        <v>161</v>
      </c>
      <c r="B166" s="430"/>
      <c r="C166" s="437" t="s">
        <v>283</v>
      </c>
      <c r="D166" s="579" t="s">
        <v>542</v>
      </c>
      <c r="E166" s="455" t="s">
        <v>476</v>
      </c>
      <c r="F166" s="232">
        <v>18</v>
      </c>
      <c r="G166" s="462">
        <v>78.12</v>
      </c>
      <c r="H166" s="469">
        <f t="shared" si="7"/>
        <v>163</v>
      </c>
      <c r="J166" s="120"/>
      <c r="K166" s="120"/>
      <c r="L166" s="120"/>
      <c r="M166" s="120"/>
      <c r="N166" s="120"/>
    </row>
    <row r="167" spans="1:14" s="117" customFormat="1" ht="30" customHeight="1" x14ac:dyDescent="0.25">
      <c r="A167" s="424">
        <f t="shared" si="6"/>
        <v>162</v>
      </c>
      <c r="B167" s="430"/>
      <c r="C167" s="436" t="s">
        <v>163</v>
      </c>
      <c r="D167" s="579" t="s">
        <v>541</v>
      </c>
      <c r="E167" s="455" t="s">
        <v>474</v>
      </c>
      <c r="F167" s="232"/>
      <c r="G167" s="462">
        <v>78.28</v>
      </c>
      <c r="H167" s="469">
        <f t="shared" si="7"/>
        <v>164</v>
      </c>
      <c r="J167" s="120"/>
      <c r="K167" s="120"/>
      <c r="L167" s="120"/>
      <c r="M167" s="120"/>
      <c r="N167" s="120"/>
    </row>
    <row r="168" spans="1:14" s="117" customFormat="1" ht="30" customHeight="1" x14ac:dyDescent="0.25">
      <c r="A168" s="424">
        <f t="shared" si="6"/>
        <v>163</v>
      </c>
      <c r="B168" s="430"/>
      <c r="C168" s="438" t="s">
        <v>267</v>
      </c>
      <c r="D168" s="582" t="s">
        <v>532</v>
      </c>
      <c r="E168" s="455" t="s">
        <v>504</v>
      </c>
      <c r="F168" s="232">
        <v>9</v>
      </c>
      <c r="G168" s="462">
        <v>78.37</v>
      </c>
      <c r="H168" s="469">
        <f t="shared" si="7"/>
        <v>165</v>
      </c>
      <c r="J168" s="120"/>
      <c r="K168" s="120"/>
      <c r="L168" s="120"/>
      <c r="M168" s="120"/>
      <c r="N168" s="120"/>
    </row>
    <row r="169" spans="1:14" s="117" customFormat="1" ht="30" customHeight="1" x14ac:dyDescent="0.25">
      <c r="A169" s="424">
        <f t="shared" si="6"/>
        <v>164</v>
      </c>
      <c r="B169" s="430"/>
      <c r="C169" s="437" t="s">
        <v>322</v>
      </c>
      <c r="D169" s="571" t="s">
        <v>533</v>
      </c>
      <c r="E169" s="455">
        <v>48.82</v>
      </c>
      <c r="F169" s="232">
        <v>30</v>
      </c>
      <c r="G169" s="462">
        <v>78.819999999999993</v>
      </c>
      <c r="H169" s="469">
        <f t="shared" si="7"/>
        <v>166</v>
      </c>
      <c r="J169" s="120"/>
      <c r="K169" s="120"/>
      <c r="L169" s="120"/>
      <c r="M169" s="120"/>
      <c r="N169" s="120"/>
    </row>
    <row r="170" spans="1:14" s="117" customFormat="1" ht="30" customHeight="1" x14ac:dyDescent="0.25">
      <c r="A170" s="424">
        <f t="shared" si="6"/>
        <v>165</v>
      </c>
      <c r="B170" s="430"/>
      <c r="C170" s="445" t="s">
        <v>405</v>
      </c>
      <c r="D170" s="569" t="s">
        <v>520</v>
      </c>
      <c r="E170" s="455" t="s">
        <v>447</v>
      </c>
      <c r="F170" s="232"/>
      <c r="G170" s="462">
        <v>79.77</v>
      </c>
      <c r="H170" s="469">
        <f t="shared" si="7"/>
        <v>167</v>
      </c>
      <c r="J170" s="120"/>
      <c r="K170" s="120"/>
      <c r="L170" s="120"/>
      <c r="M170" s="120"/>
      <c r="N170" s="120"/>
    </row>
    <row r="171" spans="1:14" s="117" customFormat="1" ht="30" customHeight="1" x14ac:dyDescent="0.25">
      <c r="A171" s="424">
        <f t="shared" si="6"/>
        <v>166</v>
      </c>
      <c r="B171" s="430"/>
      <c r="C171" s="438" t="s">
        <v>187</v>
      </c>
      <c r="D171" s="569" t="s">
        <v>520</v>
      </c>
      <c r="E171" s="455" t="s">
        <v>444</v>
      </c>
      <c r="F171" s="232">
        <v>3</v>
      </c>
      <c r="G171" s="462">
        <v>80.69</v>
      </c>
      <c r="H171" s="469">
        <f t="shared" si="7"/>
        <v>168</v>
      </c>
      <c r="J171" s="120"/>
      <c r="K171" s="120"/>
      <c r="L171" s="120"/>
      <c r="M171" s="120"/>
      <c r="N171" s="120"/>
    </row>
    <row r="172" spans="1:14" s="117" customFormat="1" ht="30" customHeight="1" x14ac:dyDescent="0.25">
      <c r="A172" s="424">
        <f t="shared" si="6"/>
        <v>167</v>
      </c>
      <c r="B172" s="430"/>
      <c r="C172" s="437" t="s">
        <v>247</v>
      </c>
      <c r="D172" s="574" t="s">
        <v>534</v>
      </c>
      <c r="E172" s="455">
        <v>51.75</v>
      </c>
      <c r="F172" s="232">
        <v>30</v>
      </c>
      <c r="G172" s="462">
        <v>81.75</v>
      </c>
      <c r="H172" s="469">
        <f t="shared" si="7"/>
        <v>169</v>
      </c>
      <c r="J172" s="120"/>
      <c r="K172" s="120"/>
      <c r="L172" s="120"/>
      <c r="M172" s="120"/>
      <c r="N172" s="120"/>
    </row>
    <row r="173" spans="1:14" s="117" customFormat="1" ht="30" customHeight="1" x14ac:dyDescent="0.25">
      <c r="A173" s="424">
        <f t="shared" si="6"/>
        <v>168</v>
      </c>
      <c r="B173" s="429"/>
      <c r="C173" s="436" t="s">
        <v>318</v>
      </c>
      <c r="D173" s="581" t="s">
        <v>525</v>
      </c>
      <c r="E173" s="455" t="s">
        <v>494</v>
      </c>
      <c r="F173" s="232">
        <v>15</v>
      </c>
      <c r="G173" s="462">
        <v>82.67</v>
      </c>
      <c r="H173" s="469">
        <f t="shared" si="7"/>
        <v>170</v>
      </c>
      <c r="J173" s="120"/>
      <c r="K173" s="120"/>
      <c r="L173" s="120"/>
      <c r="M173" s="120"/>
      <c r="N173" s="120"/>
    </row>
    <row r="174" spans="1:14" s="117" customFormat="1" ht="30" customHeight="1" x14ac:dyDescent="0.25">
      <c r="A174" s="424">
        <f t="shared" si="6"/>
        <v>169</v>
      </c>
      <c r="B174" s="430"/>
      <c r="C174" s="438" t="s">
        <v>383</v>
      </c>
      <c r="D174" s="571" t="s">
        <v>527</v>
      </c>
      <c r="E174" s="455">
        <v>52.74</v>
      </c>
      <c r="F174" s="232">
        <v>30</v>
      </c>
      <c r="G174" s="462">
        <v>82.74</v>
      </c>
      <c r="H174" s="469">
        <f t="shared" si="7"/>
        <v>171</v>
      </c>
      <c r="J174" s="120"/>
      <c r="K174" s="120"/>
      <c r="L174" s="120"/>
      <c r="M174" s="120"/>
      <c r="N174" s="120"/>
    </row>
    <row r="175" spans="1:14" s="117" customFormat="1" ht="30" customHeight="1" x14ac:dyDescent="0.25">
      <c r="A175" s="424">
        <f t="shared" si="6"/>
        <v>170</v>
      </c>
      <c r="B175" s="430"/>
      <c r="C175" s="438" t="s">
        <v>242</v>
      </c>
      <c r="D175" s="571" t="s">
        <v>544</v>
      </c>
      <c r="E175" s="455" t="s">
        <v>452</v>
      </c>
      <c r="F175" s="232"/>
      <c r="G175" s="462">
        <v>84.25</v>
      </c>
      <c r="H175" s="469">
        <v>171</v>
      </c>
      <c r="J175" s="120"/>
      <c r="K175" s="120"/>
      <c r="L175" s="120"/>
      <c r="M175" s="120"/>
      <c r="N175" s="120"/>
    </row>
    <row r="176" spans="1:14" s="117" customFormat="1" ht="30" customHeight="1" x14ac:dyDescent="0.25">
      <c r="A176" s="424">
        <f t="shared" si="6"/>
        <v>171</v>
      </c>
      <c r="B176" s="430"/>
      <c r="C176" s="437" t="s">
        <v>359</v>
      </c>
      <c r="D176" s="579" t="s">
        <v>543</v>
      </c>
      <c r="E176" s="455">
        <v>57.26</v>
      </c>
      <c r="F176" s="232">
        <v>27</v>
      </c>
      <c r="G176" s="462">
        <v>84.26</v>
      </c>
      <c r="H176" s="469">
        <v>173</v>
      </c>
      <c r="J176" s="120"/>
      <c r="K176" s="120"/>
      <c r="L176" s="120"/>
      <c r="M176" s="120"/>
      <c r="N176" s="120"/>
    </row>
    <row r="177" spans="1:14" s="117" customFormat="1" ht="30" customHeight="1" x14ac:dyDescent="0.25">
      <c r="A177" s="424">
        <f t="shared" si="6"/>
        <v>172</v>
      </c>
      <c r="B177" s="430"/>
      <c r="C177" s="438" t="s">
        <v>218</v>
      </c>
      <c r="D177" s="571" t="s">
        <v>526</v>
      </c>
      <c r="E177" s="455" t="s">
        <v>488</v>
      </c>
      <c r="F177" s="232"/>
      <c r="G177" s="462">
        <v>84.84</v>
      </c>
      <c r="H177" s="469">
        <f t="shared" si="7"/>
        <v>174</v>
      </c>
      <c r="J177" s="120"/>
      <c r="K177" s="120"/>
      <c r="L177" s="120"/>
      <c r="M177" s="120"/>
      <c r="N177" s="120"/>
    </row>
    <row r="178" spans="1:14" s="117" customFormat="1" ht="30" customHeight="1" x14ac:dyDescent="0.25">
      <c r="A178" s="424">
        <f t="shared" si="6"/>
        <v>173</v>
      </c>
      <c r="B178" s="430"/>
      <c r="C178" s="438" t="s">
        <v>264</v>
      </c>
      <c r="D178" s="582" t="s">
        <v>532</v>
      </c>
      <c r="E178" s="455" t="s">
        <v>503</v>
      </c>
      <c r="F178" s="232">
        <v>12</v>
      </c>
      <c r="G178" s="462">
        <v>84.97</v>
      </c>
      <c r="H178" s="469">
        <f t="shared" si="7"/>
        <v>175</v>
      </c>
      <c r="J178" s="120"/>
      <c r="K178" s="120"/>
      <c r="L178" s="120"/>
      <c r="M178" s="120"/>
      <c r="N178" s="120"/>
    </row>
    <row r="179" spans="1:14" s="117" customFormat="1" ht="30" customHeight="1" x14ac:dyDescent="0.25">
      <c r="A179" s="424">
        <f t="shared" si="6"/>
        <v>174</v>
      </c>
      <c r="B179" s="430"/>
      <c r="C179" s="437" t="s">
        <v>333</v>
      </c>
      <c r="D179" s="575" t="s">
        <v>545</v>
      </c>
      <c r="E179" s="455">
        <v>58.3</v>
      </c>
      <c r="F179" s="232">
        <v>27</v>
      </c>
      <c r="G179" s="462">
        <v>85.3</v>
      </c>
      <c r="H179" s="469">
        <f t="shared" si="7"/>
        <v>176</v>
      </c>
      <c r="J179" s="120"/>
      <c r="K179" s="120"/>
      <c r="L179" s="120"/>
      <c r="M179" s="120"/>
      <c r="N179" s="120"/>
    </row>
    <row r="180" spans="1:14" s="117" customFormat="1" ht="30" customHeight="1" x14ac:dyDescent="0.25">
      <c r="A180" s="424">
        <f t="shared" si="6"/>
        <v>175</v>
      </c>
      <c r="B180" s="430"/>
      <c r="C180" s="437" t="s">
        <v>279</v>
      </c>
      <c r="D180" s="579" t="s">
        <v>542</v>
      </c>
      <c r="E180" s="455" t="s">
        <v>475</v>
      </c>
      <c r="F180" s="232">
        <v>18</v>
      </c>
      <c r="G180" s="462">
        <v>86.66</v>
      </c>
      <c r="H180" s="469">
        <f t="shared" si="7"/>
        <v>177</v>
      </c>
      <c r="J180" s="120"/>
      <c r="K180" s="120"/>
      <c r="L180" s="120"/>
      <c r="M180" s="120"/>
      <c r="N180" s="120"/>
    </row>
    <row r="181" spans="1:14" s="117" customFormat="1" ht="30" customHeight="1" x14ac:dyDescent="0.25">
      <c r="A181" s="424">
        <f t="shared" si="6"/>
        <v>176</v>
      </c>
      <c r="B181" s="430"/>
      <c r="C181" s="437" t="s">
        <v>288</v>
      </c>
      <c r="D181" s="577" t="s">
        <v>538</v>
      </c>
      <c r="E181" s="455" t="s">
        <v>458</v>
      </c>
      <c r="F181" s="232"/>
      <c r="G181" s="462">
        <v>87.45</v>
      </c>
      <c r="H181" s="469">
        <f t="shared" si="7"/>
        <v>178</v>
      </c>
      <c r="J181" s="120"/>
      <c r="K181" s="120"/>
      <c r="L181" s="120"/>
      <c r="M181" s="120"/>
      <c r="N181" s="120"/>
    </row>
    <row r="182" spans="1:14" s="117" customFormat="1" ht="30" customHeight="1" x14ac:dyDescent="0.25">
      <c r="A182" s="424">
        <f t="shared" si="6"/>
        <v>177</v>
      </c>
      <c r="B182" s="430"/>
      <c r="C182" s="439" t="s">
        <v>196</v>
      </c>
      <c r="D182" s="571" t="s">
        <v>529</v>
      </c>
      <c r="E182" s="455">
        <v>54.9</v>
      </c>
      <c r="F182" s="232">
        <v>33</v>
      </c>
      <c r="G182" s="462">
        <v>87.9</v>
      </c>
      <c r="H182" s="469">
        <v>178</v>
      </c>
      <c r="J182" s="120"/>
      <c r="K182" s="120"/>
      <c r="L182" s="120"/>
      <c r="M182" s="120"/>
      <c r="N182" s="120"/>
    </row>
    <row r="183" spans="1:14" s="117" customFormat="1" ht="30" customHeight="1" x14ac:dyDescent="0.25">
      <c r="A183" s="424">
        <f t="shared" si="6"/>
        <v>178</v>
      </c>
      <c r="B183" s="430"/>
      <c r="C183" s="438" t="s">
        <v>384</v>
      </c>
      <c r="D183" s="571" t="s">
        <v>527</v>
      </c>
      <c r="E183" s="455" t="s">
        <v>462</v>
      </c>
      <c r="F183" s="232">
        <v>3</v>
      </c>
      <c r="G183" s="462">
        <v>88.01</v>
      </c>
      <c r="H183" s="469">
        <v>178</v>
      </c>
      <c r="J183" s="120"/>
      <c r="K183" s="120"/>
      <c r="L183" s="120"/>
      <c r="M183" s="120"/>
      <c r="N183" s="120"/>
    </row>
    <row r="184" spans="1:14" s="117" customFormat="1" ht="30" customHeight="1" x14ac:dyDescent="0.25">
      <c r="A184" s="424">
        <f t="shared" si="6"/>
        <v>179</v>
      </c>
      <c r="B184" s="430"/>
      <c r="C184" s="437" t="s">
        <v>331</v>
      </c>
      <c r="D184" s="575" t="s">
        <v>545</v>
      </c>
      <c r="E184" s="455" t="s">
        <v>448</v>
      </c>
      <c r="F184" s="232">
        <v>14</v>
      </c>
      <c r="G184" s="462">
        <v>88.15</v>
      </c>
      <c r="H184" s="469">
        <v>181</v>
      </c>
      <c r="J184" s="120"/>
      <c r="K184" s="120"/>
      <c r="L184" s="120"/>
      <c r="M184" s="120"/>
      <c r="N184" s="120"/>
    </row>
    <row r="185" spans="1:14" s="117" customFormat="1" ht="30" customHeight="1" x14ac:dyDescent="0.25">
      <c r="A185" s="424">
        <f t="shared" si="6"/>
        <v>180</v>
      </c>
      <c r="B185" s="430"/>
      <c r="C185" s="437" t="s">
        <v>323</v>
      </c>
      <c r="D185" s="571" t="s">
        <v>533</v>
      </c>
      <c r="E185" s="455">
        <v>56.46</v>
      </c>
      <c r="F185" s="232">
        <v>33</v>
      </c>
      <c r="G185" s="462">
        <v>89.46</v>
      </c>
      <c r="H185" s="469">
        <f t="shared" si="7"/>
        <v>182</v>
      </c>
      <c r="J185" s="120"/>
      <c r="K185" s="120"/>
      <c r="L185" s="120"/>
      <c r="M185" s="120"/>
      <c r="N185" s="120"/>
    </row>
    <row r="186" spans="1:14" s="117" customFormat="1" ht="30" customHeight="1" x14ac:dyDescent="0.25">
      <c r="A186" s="424">
        <f t="shared" si="6"/>
        <v>181</v>
      </c>
      <c r="B186" s="430"/>
      <c r="C186" s="436" t="s">
        <v>260</v>
      </c>
      <c r="D186" s="579" t="s">
        <v>547</v>
      </c>
      <c r="E186" s="455" t="s">
        <v>481</v>
      </c>
      <c r="F186" s="232">
        <v>3</v>
      </c>
      <c r="G186" s="462">
        <v>90.31</v>
      </c>
      <c r="H186" s="469">
        <f t="shared" si="7"/>
        <v>183</v>
      </c>
      <c r="J186" s="120"/>
      <c r="K186" s="120"/>
      <c r="L186" s="120"/>
      <c r="M186" s="120"/>
      <c r="N186" s="120"/>
    </row>
    <row r="187" spans="1:14" s="117" customFormat="1" ht="30" customHeight="1" x14ac:dyDescent="0.25">
      <c r="A187" s="424">
        <f t="shared" si="6"/>
        <v>182</v>
      </c>
      <c r="B187" s="430"/>
      <c r="C187" s="438" t="s">
        <v>268</v>
      </c>
      <c r="D187" s="582" t="s">
        <v>532</v>
      </c>
      <c r="E187" s="455" t="s">
        <v>505</v>
      </c>
      <c r="F187" s="232"/>
      <c r="G187" s="462">
        <v>90.59</v>
      </c>
      <c r="H187" s="469">
        <f t="shared" si="7"/>
        <v>184</v>
      </c>
      <c r="J187" s="120"/>
      <c r="K187" s="120"/>
      <c r="L187" s="120"/>
      <c r="M187" s="120"/>
      <c r="N187" s="120"/>
    </row>
    <row r="188" spans="1:14" s="117" customFormat="1" ht="30" customHeight="1" x14ac:dyDescent="0.25">
      <c r="A188" s="424">
        <f t="shared" si="6"/>
        <v>183</v>
      </c>
      <c r="B188" s="430"/>
      <c r="C188" s="437" t="s">
        <v>282</v>
      </c>
      <c r="D188" s="579" t="s">
        <v>542</v>
      </c>
      <c r="E188" s="455" t="s">
        <v>477</v>
      </c>
      <c r="F188" s="232">
        <v>30</v>
      </c>
      <c r="G188" s="462">
        <v>91.29</v>
      </c>
      <c r="H188" s="469">
        <v>184</v>
      </c>
      <c r="J188" s="120"/>
      <c r="K188" s="120"/>
      <c r="L188" s="120"/>
      <c r="M188" s="120"/>
      <c r="N188" s="120"/>
    </row>
    <row r="189" spans="1:14" s="117" customFormat="1" ht="30" customHeight="1" x14ac:dyDescent="0.25">
      <c r="A189" s="424">
        <f t="shared" si="6"/>
        <v>184</v>
      </c>
      <c r="B189" s="430"/>
      <c r="C189" s="445" t="s">
        <v>246</v>
      </c>
      <c r="D189" s="571" t="s">
        <v>544</v>
      </c>
      <c r="E189" s="455" t="s">
        <v>456</v>
      </c>
      <c r="F189" s="232">
        <v>9</v>
      </c>
      <c r="G189" s="462">
        <v>91.33</v>
      </c>
      <c r="H189" s="469">
        <v>184</v>
      </c>
      <c r="J189" s="120"/>
      <c r="K189" s="120"/>
      <c r="L189" s="120"/>
      <c r="M189" s="120"/>
      <c r="N189" s="120"/>
    </row>
    <row r="190" spans="1:14" s="117" customFormat="1" ht="30" customHeight="1" x14ac:dyDescent="0.25">
      <c r="A190" s="424">
        <f t="shared" si="6"/>
        <v>185</v>
      </c>
      <c r="B190" s="430"/>
      <c r="C190" s="437" t="s">
        <v>357</v>
      </c>
      <c r="D190" s="579" t="s">
        <v>543</v>
      </c>
      <c r="E190" s="455" t="s">
        <v>517</v>
      </c>
      <c r="F190" s="232">
        <v>18</v>
      </c>
      <c r="G190" s="462">
        <v>93.5</v>
      </c>
      <c r="H190" s="469">
        <v>187</v>
      </c>
      <c r="J190" s="120"/>
      <c r="K190" s="120"/>
      <c r="L190" s="120"/>
      <c r="M190" s="120"/>
      <c r="N190" s="120"/>
    </row>
    <row r="191" spans="1:14" s="117" customFormat="1" ht="30" customHeight="1" x14ac:dyDescent="0.25">
      <c r="A191" s="424">
        <f t="shared" si="6"/>
        <v>186</v>
      </c>
      <c r="B191" s="430"/>
      <c r="C191" s="435" t="s">
        <v>276</v>
      </c>
      <c r="D191" s="570" t="s">
        <v>522</v>
      </c>
      <c r="E191" s="455" t="s">
        <v>490</v>
      </c>
      <c r="F191" s="232"/>
      <c r="G191" s="462">
        <v>93.51</v>
      </c>
      <c r="H191" s="469">
        <v>187</v>
      </c>
      <c r="J191" s="120"/>
      <c r="K191" s="120"/>
      <c r="L191" s="120"/>
      <c r="M191" s="120"/>
      <c r="N191" s="120"/>
    </row>
    <row r="192" spans="1:14" s="117" customFormat="1" ht="30" customHeight="1" x14ac:dyDescent="0.25">
      <c r="A192" s="424">
        <f t="shared" si="6"/>
        <v>187</v>
      </c>
      <c r="B192" s="430"/>
      <c r="C192" s="434" t="s">
        <v>429</v>
      </c>
      <c r="D192" s="579" t="s">
        <v>541</v>
      </c>
      <c r="E192" s="455" t="s">
        <v>471</v>
      </c>
      <c r="F192" s="232">
        <v>24</v>
      </c>
      <c r="G192" s="462">
        <v>94.82</v>
      </c>
      <c r="H192" s="469">
        <v>189</v>
      </c>
      <c r="J192" s="120"/>
      <c r="K192" s="120"/>
      <c r="L192" s="120"/>
      <c r="M192" s="120"/>
      <c r="N192" s="120"/>
    </row>
    <row r="193" spans="1:14" s="117" customFormat="1" ht="30" customHeight="1" x14ac:dyDescent="0.25">
      <c r="A193" s="424">
        <f t="shared" si="6"/>
        <v>188</v>
      </c>
      <c r="B193" s="431"/>
      <c r="C193" s="443" t="s">
        <v>395</v>
      </c>
      <c r="D193" s="571" t="s">
        <v>529</v>
      </c>
      <c r="E193" s="455" t="s">
        <v>498</v>
      </c>
      <c r="F193" s="232">
        <v>5</v>
      </c>
      <c r="G193" s="462">
        <v>94.94</v>
      </c>
      <c r="H193" s="469">
        <f t="shared" si="7"/>
        <v>190</v>
      </c>
      <c r="J193" s="120"/>
      <c r="K193" s="120"/>
      <c r="L193" s="120"/>
      <c r="M193" s="120"/>
      <c r="N193" s="120"/>
    </row>
    <row r="194" spans="1:14" s="117" customFormat="1" ht="30" customHeight="1" x14ac:dyDescent="0.25">
      <c r="A194" s="424">
        <f t="shared" si="6"/>
        <v>189</v>
      </c>
      <c r="B194" s="430"/>
      <c r="C194" s="438" t="s">
        <v>240</v>
      </c>
      <c r="D194" s="571" t="s">
        <v>544</v>
      </c>
      <c r="E194" s="455" t="s">
        <v>450</v>
      </c>
      <c r="F194" s="232">
        <v>6</v>
      </c>
      <c r="G194" s="462">
        <v>95.03</v>
      </c>
      <c r="H194" s="469">
        <f t="shared" si="7"/>
        <v>191</v>
      </c>
      <c r="J194" s="120"/>
      <c r="K194" s="120"/>
      <c r="L194" s="120"/>
      <c r="M194" s="120"/>
      <c r="N194" s="120"/>
    </row>
    <row r="195" spans="1:14" s="117" customFormat="1" ht="30" customHeight="1" x14ac:dyDescent="0.25">
      <c r="A195" s="424">
        <f t="shared" si="6"/>
        <v>190</v>
      </c>
      <c r="B195" s="430"/>
      <c r="C195" s="443" t="s">
        <v>200</v>
      </c>
      <c r="D195" s="571" t="s">
        <v>529</v>
      </c>
      <c r="E195" s="455" t="s">
        <v>499</v>
      </c>
      <c r="F195" s="232">
        <v>26</v>
      </c>
      <c r="G195" s="462">
        <v>97.11</v>
      </c>
      <c r="H195" s="469">
        <v>191</v>
      </c>
      <c r="J195" s="120"/>
      <c r="K195" s="120"/>
      <c r="L195" s="120"/>
      <c r="M195" s="120"/>
      <c r="N195" s="120"/>
    </row>
    <row r="196" spans="1:14" s="117" customFormat="1" ht="30" customHeight="1" x14ac:dyDescent="0.25">
      <c r="A196" s="424">
        <f t="shared" si="6"/>
        <v>191</v>
      </c>
      <c r="B196" s="430"/>
      <c r="C196" s="438" t="s">
        <v>243</v>
      </c>
      <c r="D196" s="571" t="s">
        <v>544</v>
      </c>
      <c r="E196" s="455" t="s">
        <v>454</v>
      </c>
      <c r="F196" s="232"/>
      <c r="G196" s="462">
        <v>98.07</v>
      </c>
      <c r="H196" s="469">
        <v>193</v>
      </c>
      <c r="J196" s="120"/>
      <c r="K196" s="120"/>
      <c r="L196" s="120"/>
      <c r="M196" s="120"/>
      <c r="N196" s="120"/>
    </row>
    <row r="197" spans="1:14" s="117" customFormat="1" ht="30" customHeight="1" x14ac:dyDescent="0.25">
      <c r="A197" s="424">
        <f t="shared" si="6"/>
        <v>192</v>
      </c>
      <c r="B197" s="430"/>
      <c r="C197" s="437" t="s">
        <v>325</v>
      </c>
      <c r="D197" s="571" t="s">
        <v>533</v>
      </c>
      <c r="E197" s="455" t="s">
        <v>508</v>
      </c>
      <c r="F197" s="232">
        <v>3</v>
      </c>
      <c r="G197" s="462">
        <v>98.26</v>
      </c>
      <c r="H197" s="469">
        <f t="shared" si="7"/>
        <v>194</v>
      </c>
      <c r="J197" s="120"/>
      <c r="K197" s="120"/>
      <c r="L197" s="120"/>
      <c r="M197" s="120"/>
      <c r="N197" s="120"/>
    </row>
    <row r="198" spans="1:14" s="117" customFormat="1" ht="30" customHeight="1" x14ac:dyDescent="0.25">
      <c r="A198" s="424">
        <f t="shared" ref="A198:A245" si="8">A197+1</f>
        <v>193</v>
      </c>
      <c r="B198" s="430"/>
      <c r="C198" s="443" t="s">
        <v>198</v>
      </c>
      <c r="D198" s="571" t="s">
        <v>529</v>
      </c>
      <c r="E198" s="455">
        <v>48.03</v>
      </c>
      <c r="F198" s="232">
        <v>51</v>
      </c>
      <c r="G198" s="462">
        <v>99.03</v>
      </c>
      <c r="H198" s="469">
        <f t="shared" si="7"/>
        <v>195</v>
      </c>
      <c r="J198" s="120"/>
      <c r="K198" s="120"/>
      <c r="L198" s="120"/>
      <c r="M198" s="120"/>
      <c r="N198" s="120"/>
    </row>
    <row r="199" spans="1:14" s="117" customFormat="1" ht="30" customHeight="1" x14ac:dyDescent="0.25">
      <c r="A199" s="424">
        <f t="shared" si="8"/>
        <v>194</v>
      </c>
      <c r="B199" s="430"/>
      <c r="C199" s="438" t="s">
        <v>269</v>
      </c>
      <c r="D199" s="582" t="s">
        <v>532</v>
      </c>
      <c r="E199" s="455" t="s">
        <v>506</v>
      </c>
      <c r="F199" s="232">
        <v>18</v>
      </c>
      <c r="G199" s="462">
        <v>99.49</v>
      </c>
      <c r="H199" s="469">
        <f t="shared" ref="H199:H226" si="9">H198+1</f>
        <v>196</v>
      </c>
      <c r="J199" s="120"/>
      <c r="K199" s="120"/>
      <c r="L199" s="120"/>
      <c r="M199" s="120"/>
      <c r="N199" s="120"/>
    </row>
    <row r="200" spans="1:14" s="117" customFormat="1" ht="30" customHeight="1" x14ac:dyDescent="0.25">
      <c r="A200" s="424">
        <f t="shared" si="8"/>
        <v>195</v>
      </c>
      <c r="B200" s="430"/>
      <c r="C200" s="438" t="s">
        <v>241</v>
      </c>
      <c r="D200" s="571" t="s">
        <v>544</v>
      </c>
      <c r="E200" s="455" t="s">
        <v>451</v>
      </c>
      <c r="F200" s="232">
        <v>12</v>
      </c>
      <c r="G200" s="462">
        <v>100.88</v>
      </c>
      <c r="H200" s="469">
        <f t="shared" si="9"/>
        <v>197</v>
      </c>
      <c r="J200" s="120"/>
      <c r="K200" s="120"/>
      <c r="L200" s="120"/>
      <c r="M200" s="120"/>
      <c r="N200" s="120"/>
    </row>
    <row r="201" spans="1:14" s="117" customFormat="1" ht="30" customHeight="1" x14ac:dyDescent="0.25">
      <c r="A201" s="424">
        <f t="shared" si="8"/>
        <v>196</v>
      </c>
      <c r="B201" s="430"/>
      <c r="C201" s="436" t="s">
        <v>183</v>
      </c>
      <c r="D201" s="572" t="s">
        <v>528</v>
      </c>
      <c r="E201" s="455" t="s">
        <v>465</v>
      </c>
      <c r="F201" s="232">
        <v>3</v>
      </c>
      <c r="G201" s="462">
        <v>102.05</v>
      </c>
      <c r="H201" s="469">
        <f t="shared" si="9"/>
        <v>198</v>
      </c>
      <c r="J201" s="120"/>
      <c r="K201" s="120"/>
      <c r="L201" s="120"/>
      <c r="M201" s="120"/>
      <c r="N201" s="120"/>
    </row>
    <row r="202" spans="1:14" s="117" customFormat="1" ht="30" customHeight="1" x14ac:dyDescent="0.25">
      <c r="A202" s="424">
        <f t="shared" si="8"/>
        <v>197</v>
      </c>
      <c r="B202" s="430" t="s">
        <v>43</v>
      </c>
      <c r="C202" s="438" t="s">
        <v>173</v>
      </c>
      <c r="D202" s="579" t="s">
        <v>539</v>
      </c>
      <c r="E202" s="455" t="s">
        <v>469</v>
      </c>
      <c r="F202" s="232"/>
      <c r="G202" s="462">
        <v>107.7</v>
      </c>
      <c r="H202" s="469">
        <v>198</v>
      </c>
      <c r="J202" s="120"/>
      <c r="K202" s="120"/>
      <c r="L202" s="120"/>
      <c r="M202" s="120"/>
      <c r="N202" s="120"/>
    </row>
    <row r="203" spans="1:14" s="117" customFormat="1" ht="30" customHeight="1" x14ac:dyDescent="0.25">
      <c r="A203" s="424">
        <f t="shared" si="8"/>
        <v>198</v>
      </c>
      <c r="B203" s="430"/>
      <c r="C203" s="436" t="s">
        <v>257</v>
      </c>
      <c r="D203" s="579" t="s">
        <v>547</v>
      </c>
      <c r="E203" s="455" t="s">
        <v>479</v>
      </c>
      <c r="F203" s="232">
        <v>39</v>
      </c>
      <c r="G203" s="462">
        <v>108.46</v>
      </c>
      <c r="H203" s="469">
        <v>198</v>
      </c>
      <c r="J203" s="120"/>
      <c r="K203" s="120"/>
      <c r="L203" s="120"/>
      <c r="M203" s="120"/>
      <c r="N203" s="120"/>
    </row>
    <row r="204" spans="1:14" s="117" customFormat="1" ht="30" customHeight="1" x14ac:dyDescent="0.25">
      <c r="A204" s="424">
        <f t="shared" si="8"/>
        <v>199</v>
      </c>
      <c r="B204" s="430"/>
      <c r="C204" s="438" t="s">
        <v>443</v>
      </c>
      <c r="D204" s="571" t="s">
        <v>544</v>
      </c>
      <c r="E204" s="455" t="s">
        <v>453</v>
      </c>
      <c r="F204" s="232">
        <v>30</v>
      </c>
      <c r="G204" s="462">
        <v>110.18</v>
      </c>
      <c r="H204" s="469">
        <v>201</v>
      </c>
      <c r="J204" s="120"/>
      <c r="K204" s="120"/>
      <c r="L204" s="120"/>
      <c r="M204" s="120"/>
      <c r="N204" s="120"/>
    </row>
    <row r="205" spans="1:14" s="117" customFormat="1" ht="30" customHeight="1" x14ac:dyDescent="0.25">
      <c r="A205" s="424">
        <f t="shared" si="8"/>
        <v>200</v>
      </c>
      <c r="B205" s="430"/>
      <c r="C205" s="436" t="s">
        <v>319</v>
      </c>
      <c r="D205" s="581" t="s">
        <v>525</v>
      </c>
      <c r="E205" s="455" t="s">
        <v>495</v>
      </c>
      <c r="F205" s="232">
        <v>33</v>
      </c>
      <c r="G205" s="462">
        <v>110.51</v>
      </c>
      <c r="H205" s="469">
        <f t="shared" si="9"/>
        <v>202</v>
      </c>
      <c r="J205" s="120"/>
      <c r="K205" s="120"/>
      <c r="L205" s="120"/>
      <c r="M205" s="120"/>
      <c r="N205" s="120"/>
    </row>
    <row r="206" spans="1:14" s="117" customFormat="1" ht="30" customHeight="1" x14ac:dyDescent="0.25">
      <c r="A206" s="424">
        <f t="shared" si="8"/>
        <v>201</v>
      </c>
      <c r="B206" s="430"/>
      <c r="C206" s="437" t="s">
        <v>293</v>
      </c>
      <c r="D206" s="577" t="s">
        <v>538</v>
      </c>
      <c r="E206" s="455">
        <v>48.62</v>
      </c>
      <c r="F206" s="232" t="s">
        <v>459</v>
      </c>
      <c r="G206" s="462">
        <v>112.62</v>
      </c>
      <c r="H206" s="469">
        <f t="shared" si="9"/>
        <v>203</v>
      </c>
      <c r="J206" s="120"/>
      <c r="K206" s="120"/>
      <c r="L206" s="120"/>
      <c r="M206" s="120"/>
      <c r="N206" s="120"/>
    </row>
    <row r="207" spans="1:14" s="117" customFormat="1" ht="30" customHeight="1" x14ac:dyDescent="0.25">
      <c r="A207" s="424">
        <f t="shared" si="8"/>
        <v>202</v>
      </c>
      <c r="B207" s="430"/>
      <c r="C207" s="438" t="s">
        <v>244</v>
      </c>
      <c r="D207" s="571" t="s">
        <v>544</v>
      </c>
      <c r="E207" s="455" t="s">
        <v>455</v>
      </c>
      <c r="F207" s="232"/>
      <c r="G207" s="462">
        <v>112.68</v>
      </c>
      <c r="H207" s="469">
        <f t="shared" si="9"/>
        <v>204</v>
      </c>
      <c r="J207" s="120"/>
      <c r="K207" s="120"/>
      <c r="L207" s="120"/>
      <c r="M207" s="120"/>
      <c r="N207" s="120"/>
    </row>
    <row r="208" spans="1:14" s="117" customFormat="1" ht="30" customHeight="1" x14ac:dyDescent="0.25">
      <c r="A208" s="424">
        <f t="shared" si="8"/>
        <v>203</v>
      </c>
      <c r="B208" s="430"/>
      <c r="C208" s="437" t="s">
        <v>284</v>
      </c>
      <c r="D208" s="579" t="s">
        <v>542</v>
      </c>
      <c r="E208" s="455" t="s">
        <v>478</v>
      </c>
      <c r="F208" s="232">
        <v>6</v>
      </c>
      <c r="G208" s="462">
        <v>112.87</v>
      </c>
      <c r="H208" s="469">
        <f t="shared" si="9"/>
        <v>205</v>
      </c>
      <c r="J208" s="120"/>
      <c r="K208" s="120"/>
      <c r="L208" s="120"/>
      <c r="M208" s="120"/>
      <c r="N208" s="120"/>
    </row>
    <row r="209" spans="1:14" s="117" customFormat="1" ht="30" customHeight="1" x14ac:dyDescent="0.25">
      <c r="A209" s="424">
        <f t="shared" si="8"/>
        <v>204</v>
      </c>
      <c r="B209" s="430"/>
      <c r="C209" s="436" t="s">
        <v>342</v>
      </c>
      <c r="D209" s="575" t="s">
        <v>536</v>
      </c>
      <c r="E209" s="455" t="s">
        <v>515</v>
      </c>
      <c r="F209" s="232"/>
      <c r="G209" s="462">
        <v>115.35</v>
      </c>
      <c r="H209" s="469">
        <f t="shared" si="9"/>
        <v>206</v>
      </c>
      <c r="J209" s="120"/>
      <c r="K209" s="120"/>
      <c r="L209" s="120"/>
      <c r="M209" s="120"/>
      <c r="N209" s="120"/>
    </row>
    <row r="210" spans="1:14" s="117" customFormat="1" ht="30" customHeight="1" x14ac:dyDescent="0.25">
      <c r="A210" s="424">
        <f t="shared" si="8"/>
        <v>205</v>
      </c>
      <c r="B210" s="430"/>
      <c r="C210" s="436" t="s">
        <v>317</v>
      </c>
      <c r="D210" s="581" t="s">
        <v>525</v>
      </c>
      <c r="E210" s="455" t="s">
        <v>493</v>
      </c>
      <c r="F210" s="232">
        <v>42</v>
      </c>
      <c r="G210" s="462">
        <v>116.62</v>
      </c>
      <c r="H210" s="469">
        <f t="shared" si="9"/>
        <v>207</v>
      </c>
      <c r="J210" s="120"/>
      <c r="K210" s="120"/>
      <c r="L210" s="120"/>
      <c r="M210" s="120"/>
      <c r="N210" s="120"/>
    </row>
    <row r="211" spans="1:14" s="117" customFormat="1" ht="30" customHeight="1" x14ac:dyDescent="0.25">
      <c r="A211" s="424">
        <f t="shared" si="8"/>
        <v>206</v>
      </c>
      <c r="B211" s="430"/>
      <c r="C211" s="437" t="s">
        <v>259</v>
      </c>
      <c r="D211" s="579" t="s">
        <v>547</v>
      </c>
      <c r="E211" s="455" t="s">
        <v>480</v>
      </c>
      <c r="F211" s="232">
        <v>48</v>
      </c>
      <c r="G211" s="462">
        <v>119.22</v>
      </c>
      <c r="H211" s="469">
        <f t="shared" si="9"/>
        <v>208</v>
      </c>
      <c r="J211" s="120"/>
      <c r="K211" s="120"/>
      <c r="L211" s="120"/>
      <c r="M211" s="120"/>
      <c r="N211" s="120"/>
    </row>
    <row r="212" spans="1:14" s="117" customFormat="1" ht="30" customHeight="1" x14ac:dyDescent="0.25">
      <c r="A212" s="424">
        <f t="shared" si="8"/>
        <v>207</v>
      </c>
      <c r="B212" s="430"/>
      <c r="C212" s="438" t="s">
        <v>382</v>
      </c>
      <c r="D212" s="571" t="s">
        <v>527</v>
      </c>
      <c r="E212" s="455" t="s">
        <v>461</v>
      </c>
      <c r="F212" s="232">
        <v>54</v>
      </c>
      <c r="G212" s="462">
        <v>120.02</v>
      </c>
      <c r="H212" s="469">
        <f t="shared" si="9"/>
        <v>209</v>
      </c>
      <c r="J212" s="120"/>
      <c r="K212" s="120"/>
      <c r="L212" s="120"/>
      <c r="M212" s="120"/>
      <c r="N212" s="120"/>
    </row>
    <row r="213" spans="1:14" s="117" customFormat="1" ht="30" customHeight="1" x14ac:dyDescent="0.25">
      <c r="A213" s="424">
        <f t="shared" si="8"/>
        <v>208</v>
      </c>
      <c r="B213" s="430"/>
      <c r="C213" s="436" t="s">
        <v>262</v>
      </c>
      <c r="D213" s="579" t="s">
        <v>547</v>
      </c>
      <c r="E213" s="455" t="s">
        <v>483</v>
      </c>
      <c r="F213" s="232">
        <v>36</v>
      </c>
      <c r="G213" s="462">
        <v>126.04</v>
      </c>
      <c r="H213" s="469">
        <f t="shared" si="9"/>
        <v>210</v>
      </c>
      <c r="J213" s="120"/>
      <c r="K213" s="120"/>
      <c r="L213" s="120"/>
      <c r="M213" s="120"/>
      <c r="N213" s="120"/>
    </row>
    <row r="214" spans="1:14" s="117" customFormat="1" ht="30" customHeight="1" x14ac:dyDescent="0.25">
      <c r="A214" s="424">
        <f t="shared" si="8"/>
        <v>209</v>
      </c>
      <c r="B214" s="430"/>
      <c r="C214" s="438" t="s">
        <v>219</v>
      </c>
      <c r="D214" s="571" t="s">
        <v>526</v>
      </c>
      <c r="E214" s="455" t="s">
        <v>489</v>
      </c>
      <c r="F214" s="232">
        <v>18</v>
      </c>
      <c r="G214" s="462">
        <v>128.44</v>
      </c>
      <c r="H214" s="469">
        <f t="shared" si="9"/>
        <v>211</v>
      </c>
      <c r="J214" s="120"/>
      <c r="K214" s="120"/>
      <c r="L214" s="120"/>
      <c r="M214" s="120"/>
      <c r="N214" s="120"/>
    </row>
    <row r="215" spans="1:14" s="117" customFormat="1" ht="30" customHeight="1" x14ac:dyDescent="0.25">
      <c r="A215" s="424">
        <f t="shared" si="8"/>
        <v>210</v>
      </c>
      <c r="B215" s="430"/>
      <c r="C215" s="436" t="s">
        <v>261</v>
      </c>
      <c r="D215" s="579" t="s">
        <v>547</v>
      </c>
      <c r="E215" s="455" t="s">
        <v>482</v>
      </c>
      <c r="F215" s="232">
        <v>52</v>
      </c>
      <c r="G215" s="462">
        <v>129.53</v>
      </c>
      <c r="H215" s="469">
        <f t="shared" si="9"/>
        <v>212</v>
      </c>
      <c r="J215" s="120"/>
      <c r="K215" s="120"/>
      <c r="L215" s="120"/>
      <c r="M215" s="120"/>
      <c r="N215" s="120"/>
    </row>
    <row r="216" spans="1:14" s="117" customFormat="1" ht="30" customHeight="1" x14ac:dyDescent="0.25">
      <c r="A216" s="424">
        <f t="shared" si="8"/>
        <v>211</v>
      </c>
      <c r="B216" s="430"/>
      <c r="C216" s="436" t="s">
        <v>168</v>
      </c>
      <c r="D216" s="579" t="s">
        <v>541</v>
      </c>
      <c r="E216" s="455" t="s">
        <v>473</v>
      </c>
      <c r="F216" s="232"/>
      <c r="G216" s="462">
        <v>135.25</v>
      </c>
      <c r="H216" s="469">
        <f t="shared" si="9"/>
        <v>213</v>
      </c>
      <c r="J216" s="120"/>
      <c r="K216" s="120"/>
      <c r="L216" s="120"/>
      <c r="M216" s="120"/>
      <c r="N216" s="120"/>
    </row>
    <row r="217" spans="1:14" s="117" customFormat="1" ht="30" customHeight="1" x14ac:dyDescent="0.25">
      <c r="A217" s="424">
        <f t="shared" si="8"/>
        <v>212</v>
      </c>
      <c r="B217" s="430"/>
      <c r="C217" s="436" t="s">
        <v>316</v>
      </c>
      <c r="D217" s="581" t="s">
        <v>525</v>
      </c>
      <c r="E217" s="455" t="s">
        <v>492</v>
      </c>
      <c r="F217" s="232">
        <v>42</v>
      </c>
      <c r="G217" s="462">
        <v>145.6</v>
      </c>
      <c r="H217" s="469">
        <f t="shared" si="9"/>
        <v>214</v>
      </c>
      <c r="J217" s="120"/>
      <c r="K217" s="120"/>
      <c r="L217" s="120"/>
      <c r="M217" s="120"/>
      <c r="N217" s="120"/>
    </row>
    <row r="218" spans="1:14" s="117" customFormat="1" ht="30" customHeight="1" x14ac:dyDescent="0.25">
      <c r="A218" s="424">
        <f t="shared" si="8"/>
        <v>213</v>
      </c>
      <c r="B218" s="430"/>
      <c r="C218" s="437" t="s">
        <v>159</v>
      </c>
      <c r="D218" s="580" t="s">
        <v>531</v>
      </c>
      <c r="E218" s="455" t="s">
        <v>501</v>
      </c>
      <c r="F218" s="232">
        <v>36</v>
      </c>
      <c r="G218" s="462">
        <v>146.86000000000001</v>
      </c>
      <c r="H218" s="469">
        <f t="shared" si="9"/>
        <v>215</v>
      </c>
      <c r="J218" s="120"/>
      <c r="K218" s="120"/>
      <c r="L218" s="120"/>
      <c r="M218" s="120"/>
      <c r="N218" s="120"/>
    </row>
    <row r="219" spans="1:14" s="117" customFormat="1" ht="30" customHeight="1" x14ac:dyDescent="0.25">
      <c r="A219" s="424">
        <f t="shared" si="8"/>
        <v>214</v>
      </c>
      <c r="B219" s="430"/>
      <c r="C219" s="436" t="s">
        <v>315</v>
      </c>
      <c r="D219" s="581" t="s">
        <v>525</v>
      </c>
      <c r="E219" s="455" t="s">
        <v>500</v>
      </c>
      <c r="F219" s="232"/>
      <c r="G219" s="462">
        <v>147.07</v>
      </c>
      <c r="H219" s="469">
        <f t="shared" si="9"/>
        <v>216</v>
      </c>
      <c r="J219" s="120"/>
      <c r="K219" s="120"/>
      <c r="L219" s="120"/>
      <c r="M219" s="120"/>
      <c r="N219" s="120"/>
    </row>
    <row r="220" spans="1:14" s="117" customFormat="1" ht="30" customHeight="1" x14ac:dyDescent="0.25">
      <c r="A220" s="424">
        <f t="shared" si="8"/>
        <v>215</v>
      </c>
      <c r="B220" s="430"/>
      <c r="C220" s="437" t="s">
        <v>321</v>
      </c>
      <c r="D220" s="571" t="s">
        <v>533</v>
      </c>
      <c r="E220" s="455" t="s">
        <v>509</v>
      </c>
      <c r="F220" s="232">
        <v>51</v>
      </c>
      <c r="G220" s="462">
        <v>149.02000000000001</v>
      </c>
      <c r="H220" s="469">
        <f t="shared" si="9"/>
        <v>217</v>
      </c>
      <c r="J220" s="120"/>
      <c r="K220" s="120"/>
      <c r="L220" s="120"/>
      <c r="M220" s="120"/>
      <c r="N220" s="120"/>
    </row>
    <row r="221" spans="1:14" s="117" customFormat="1" ht="30" customHeight="1" x14ac:dyDescent="0.25">
      <c r="A221" s="424">
        <f t="shared" si="8"/>
        <v>216</v>
      </c>
      <c r="B221" s="430"/>
      <c r="C221" s="437" t="s">
        <v>406</v>
      </c>
      <c r="D221" s="571" t="s">
        <v>533</v>
      </c>
      <c r="E221" s="455" t="s">
        <v>511</v>
      </c>
      <c r="F221" s="232">
        <v>12</v>
      </c>
      <c r="G221" s="462">
        <v>153.69</v>
      </c>
      <c r="H221" s="469">
        <f t="shared" si="9"/>
        <v>218</v>
      </c>
      <c r="J221" s="120"/>
      <c r="K221" s="120"/>
      <c r="L221" s="120"/>
      <c r="M221" s="120"/>
      <c r="N221" s="120"/>
    </row>
    <row r="222" spans="1:14" s="117" customFormat="1" ht="30" customHeight="1" x14ac:dyDescent="0.25">
      <c r="A222" s="424">
        <f t="shared" si="8"/>
        <v>217</v>
      </c>
      <c r="B222" s="430"/>
      <c r="C222" s="437" t="s">
        <v>334</v>
      </c>
      <c r="D222" s="575" t="s">
        <v>545</v>
      </c>
      <c r="E222" s="455" t="s">
        <v>449</v>
      </c>
      <c r="F222" s="232"/>
      <c r="G222" s="462">
        <v>157.63999999999999</v>
      </c>
      <c r="H222" s="469">
        <f t="shared" si="9"/>
        <v>219</v>
      </c>
      <c r="J222" s="120"/>
      <c r="K222" s="120"/>
      <c r="L222" s="120"/>
      <c r="M222" s="120"/>
      <c r="N222" s="120"/>
    </row>
    <row r="223" spans="1:14" s="117" customFormat="1" ht="30" customHeight="1" x14ac:dyDescent="0.25">
      <c r="A223" s="424">
        <f t="shared" si="8"/>
        <v>218</v>
      </c>
      <c r="B223" s="430"/>
      <c r="C223" s="437" t="s">
        <v>404</v>
      </c>
      <c r="D223" s="574" t="s">
        <v>534</v>
      </c>
      <c r="E223" s="455" t="s">
        <v>507</v>
      </c>
      <c r="F223" s="232"/>
      <c r="G223" s="462">
        <v>158.07</v>
      </c>
      <c r="H223" s="469">
        <f t="shared" si="9"/>
        <v>220</v>
      </c>
      <c r="J223" s="120"/>
      <c r="K223" s="120"/>
      <c r="L223" s="120"/>
      <c r="M223" s="120"/>
      <c r="N223" s="120"/>
    </row>
    <row r="224" spans="1:14" s="117" customFormat="1" ht="30" customHeight="1" x14ac:dyDescent="0.25">
      <c r="A224" s="424">
        <f t="shared" si="8"/>
        <v>219</v>
      </c>
      <c r="B224" s="430"/>
      <c r="C224" s="438" t="s">
        <v>385</v>
      </c>
      <c r="D224" s="571" t="s">
        <v>527</v>
      </c>
      <c r="E224" s="455" t="s">
        <v>463</v>
      </c>
      <c r="F224" s="232">
        <v>12</v>
      </c>
      <c r="G224" s="462">
        <v>160.87</v>
      </c>
      <c r="H224" s="469">
        <f t="shared" si="9"/>
        <v>221</v>
      </c>
      <c r="J224" s="120"/>
      <c r="K224" s="120"/>
      <c r="L224" s="120"/>
      <c r="M224" s="120"/>
      <c r="N224" s="120"/>
    </row>
    <row r="225" spans="1:14" s="117" customFormat="1" ht="30" customHeight="1" x14ac:dyDescent="0.25">
      <c r="A225" s="424">
        <f t="shared" si="8"/>
        <v>220</v>
      </c>
      <c r="B225" s="430"/>
      <c r="C225" s="436" t="s">
        <v>180</v>
      </c>
      <c r="D225" s="572" t="s">
        <v>528</v>
      </c>
      <c r="E225" s="455" t="s">
        <v>466</v>
      </c>
      <c r="F225" s="232">
        <v>9</v>
      </c>
      <c r="G225" s="462">
        <v>210.49</v>
      </c>
      <c r="H225" s="469">
        <f t="shared" si="9"/>
        <v>222</v>
      </c>
      <c r="J225" s="120"/>
      <c r="K225" s="120"/>
      <c r="L225" s="120"/>
      <c r="M225" s="120"/>
      <c r="N225" s="120"/>
    </row>
    <row r="226" spans="1:14" s="117" customFormat="1" ht="30" customHeight="1" x14ac:dyDescent="0.25">
      <c r="A226" s="424">
        <f t="shared" si="8"/>
        <v>221</v>
      </c>
      <c r="B226" s="430"/>
      <c r="C226" s="436" t="s">
        <v>195</v>
      </c>
      <c r="D226" s="571" t="s">
        <v>529</v>
      </c>
      <c r="E226" s="455" t="s">
        <v>496</v>
      </c>
      <c r="F226" s="232"/>
      <c r="G226" s="462">
        <v>299.52</v>
      </c>
      <c r="H226" s="469">
        <f t="shared" si="9"/>
        <v>223</v>
      </c>
      <c r="J226" s="120"/>
      <c r="K226" s="120"/>
      <c r="L226" s="120"/>
      <c r="M226" s="120"/>
      <c r="N226" s="120"/>
    </row>
    <row r="227" spans="1:14" s="117" customFormat="1" ht="30" customHeight="1" x14ac:dyDescent="0.25">
      <c r="A227" s="424">
        <f t="shared" si="8"/>
        <v>222</v>
      </c>
      <c r="B227" s="430"/>
      <c r="C227" s="438" t="s">
        <v>245</v>
      </c>
      <c r="D227" s="571" t="s">
        <v>544</v>
      </c>
      <c r="E227" s="455">
        <v>0</v>
      </c>
      <c r="F227" s="232"/>
      <c r="G227" s="462"/>
      <c r="H227" s="469"/>
      <c r="J227" s="120"/>
      <c r="K227" s="120"/>
      <c r="L227" s="120"/>
      <c r="M227" s="120"/>
      <c r="N227" s="120"/>
    </row>
    <row r="228" spans="1:14" s="117" customFormat="1" ht="30" customHeight="1" x14ac:dyDescent="0.25">
      <c r="A228" s="424">
        <f t="shared" si="8"/>
        <v>223</v>
      </c>
      <c r="B228" s="430"/>
      <c r="C228" s="446" t="s">
        <v>206</v>
      </c>
      <c r="D228" s="583" t="s">
        <v>548</v>
      </c>
      <c r="E228" s="456">
        <v>52.19</v>
      </c>
      <c r="F228" s="355">
        <v>15</v>
      </c>
      <c r="G228" s="463">
        <v>67.19</v>
      </c>
      <c r="H228" s="469"/>
      <c r="J228" s="120"/>
      <c r="K228" s="120"/>
      <c r="L228" s="120"/>
      <c r="M228" s="120"/>
      <c r="N228" s="120"/>
    </row>
    <row r="229" spans="1:14" ht="30" customHeight="1" x14ac:dyDescent="0.25">
      <c r="A229" s="424">
        <f t="shared" si="8"/>
        <v>224</v>
      </c>
      <c r="B229" s="218"/>
      <c r="C229" s="446" t="s">
        <v>207</v>
      </c>
      <c r="D229" s="583" t="s">
        <v>548</v>
      </c>
      <c r="E229" s="456">
        <v>59.73</v>
      </c>
      <c r="F229" s="355">
        <v>30</v>
      </c>
      <c r="G229" s="463">
        <v>89.73</v>
      </c>
      <c r="H229" s="469"/>
    </row>
    <row r="230" spans="1:14" ht="30" customHeight="1" x14ac:dyDescent="0.25">
      <c r="A230" s="424">
        <f t="shared" si="8"/>
        <v>225</v>
      </c>
      <c r="B230" s="218"/>
      <c r="C230" s="446" t="s">
        <v>208</v>
      </c>
      <c r="D230" s="583" t="s">
        <v>548</v>
      </c>
      <c r="E230" s="456">
        <v>44.74</v>
      </c>
      <c r="F230" s="355">
        <v>55</v>
      </c>
      <c r="G230" s="463">
        <v>99.74</v>
      </c>
      <c r="H230" s="469"/>
    </row>
    <row r="231" spans="1:14" ht="30" customHeight="1" x14ac:dyDescent="0.25">
      <c r="A231" s="424">
        <f t="shared" si="8"/>
        <v>226</v>
      </c>
      <c r="B231" s="218"/>
      <c r="C231" s="446" t="s">
        <v>209</v>
      </c>
      <c r="D231" s="583" t="s">
        <v>548</v>
      </c>
      <c r="E231" s="456" t="s">
        <v>485</v>
      </c>
      <c r="F231" s="355"/>
      <c r="G231" s="463">
        <v>68.5</v>
      </c>
      <c r="H231" s="469"/>
    </row>
    <row r="232" spans="1:14" ht="30" customHeight="1" x14ac:dyDescent="0.25">
      <c r="A232" s="424">
        <f t="shared" si="8"/>
        <v>227</v>
      </c>
      <c r="B232" s="218"/>
      <c r="C232" s="446" t="s">
        <v>210</v>
      </c>
      <c r="D232" s="583" t="s">
        <v>548</v>
      </c>
      <c r="E232" s="456">
        <v>0</v>
      </c>
      <c r="F232" s="355"/>
      <c r="G232" s="463"/>
      <c r="H232" s="469"/>
    </row>
    <row r="233" spans="1:14" ht="30" customHeight="1" x14ac:dyDescent="0.25">
      <c r="A233" s="424">
        <f t="shared" si="8"/>
        <v>228</v>
      </c>
      <c r="B233" s="218"/>
      <c r="C233" s="446" t="s">
        <v>211</v>
      </c>
      <c r="D233" s="583" t="s">
        <v>548</v>
      </c>
      <c r="E233" s="456">
        <v>57.43</v>
      </c>
      <c r="F233" s="355"/>
      <c r="G233" s="463">
        <v>57.43</v>
      </c>
      <c r="H233" s="469"/>
    </row>
    <row r="234" spans="1:14" ht="30" customHeight="1" x14ac:dyDescent="0.25">
      <c r="A234" s="424">
        <f t="shared" si="8"/>
        <v>229</v>
      </c>
      <c r="B234" s="218"/>
      <c r="C234" s="446" t="s">
        <v>212</v>
      </c>
      <c r="D234" s="583" t="s">
        <v>548</v>
      </c>
      <c r="E234" s="456">
        <v>43.49</v>
      </c>
      <c r="F234" s="355">
        <v>6</v>
      </c>
      <c r="G234" s="464">
        <v>49.49</v>
      </c>
      <c r="H234" s="469"/>
    </row>
    <row r="235" spans="1:14" ht="30" customHeight="1" x14ac:dyDescent="0.25">
      <c r="A235" s="424">
        <f t="shared" si="8"/>
        <v>230</v>
      </c>
      <c r="B235" s="218"/>
      <c r="C235" s="446" t="s">
        <v>213</v>
      </c>
      <c r="D235" s="583" t="s">
        <v>548</v>
      </c>
      <c r="E235" s="456">
        <v>48.84</v>
      </c>
      <c r="F235" s="355">
        <v>12</v>
      </c>
      <c r="G235" s="463">
        <v>60.84</v>
      </c>
      <c r="H235" s="469"/>
    </row>
    <row r="236" spans="1:14" ht="30" customHeight="1" x14ac:dyDescent="0.25">
      <c r="A236" s="424">
        <f t="shared" si="8"/>
        <v>231</v>
      </c>
      <c r="B236" s="218"/>
      <c r="C236" s="447" t="s">
        <v>434</v>
      </c>
      <c r="D236" s="460" t="s">
        <v>549</v>
      </c>
      <c r="E236" s="456">
        <v>43.91</v>
      </c>
      <c r="F236" s="355"/>
      <c r="G236" s="463">
        <v>43.91</v>
      </c>
      <c r="H236" s="469"/>
    </row>
    <row r="237" spans="1:14" ht="30" customHeight="1" x14ac:dyDescent="0.25">
      <c r="A237" s="424">
        <f t="shared" si="8"/>
        <v>232</v>
      </c>
      <c r="B237" s="218"/>
      <c r="C237" s="448" t="s">
        <v>435</v>
      </c>
      <c r="D237" s="460" t="s">
        <v>549</v>
      </c>
      <c r="E237" s="456" t="s">
        <v>486</v>
      </c>
      <c r="F237" s="355">
        <v>6</v>
      </c>
      <c r="G237" s="463">
        <v>82.98</v>
      </c>
      <c r="H237" s="469"/>
    </row>
    <row r="238" spans="1:14" ht="30" customHeight="1" x14ac:dyDescent="0.25">
      <c r="A238" s="424">
        <f t="shared" si="8"/>
        <v>233</v>
      </c>
      <c r="B238" s="218"/>
      <c r="C238" s="449" t="s">
        <v>436</v>
      </c>
      <c r="D238" s="460" t="s">
        <v>549</v>
      </c>
      <c r="E238" s="456">
        <v>45.68</v>
      </c>
      <c r="F238" s="355"/>
      <c r="G238" s="463">
        <v>45.68</v>
      </c>
      <c r="H238" s="469"/>
    </row>
    <row r="239" spans="1:14" ht="30" customHeight="1" x14ac:dyDescent="0.25">
      <c r="A239" s="424">
        <f t="shared" si="8"/>
        <v>234</v>
      </c>
      <c r="B239" s="218"/>
      <c r="C239" s="447" t="s">
        <v>437</v>
      </c>
      <c r="D239" s="460" t="s">
        <v>549</v>
      </c>
      <c r="E239" s="456">
        <v>0</v>
      </c>
      <c r="F239" s="355"/>
      <c r="G239" s="463"/>
      <c r="H239" s="469"/>
    </row>
    <row r="240" spans="1:14" ht="30" customHeight="1" x14ac:dyDescent="0.25">
      <c r="A240" s="424">
        <f t="shared" si="8"/>
        <v>235</v>
      </c>
      <c r="B240" s="218"/>
      <c r="C240" s="450" t="s">
        <v>438</v>
      </c>
      <c r="D240" s="460" t="s">
        <v>549</v>
      </c>
      <c r="E240" s="456">
        <v>55.64</v>
      </c>
      <c r="F240" s="355"/>
      <c r="G240" s="463">
        <v>55.64</v>
      </c>
      <c r="H240" s="469"/>
    </row>
    <row r="241" spans="1:10" ht="30" customHeight="1" x14ac:dyDescent="0.25">
      <c r="A241" s="424">
        <f t="shared" si="8"/>
        <v>236</v>
      </c>
      <c r="B241" s="218"/>
      <c r="C241" s="447" t="s">
        <v>439</v>
      </c>
      <c r="D241" s="460" t="s">
        <v>549</v>
      </c>
      <c r="E241" s="456">
        <v>40.08</v>
      </c>
      <c r="F241" s="355">
        <v>6</v>
      </c>
      <c r="G241" s="463">
        <v>46.08</v>
      </c>
      <c r="H241" s="469"/>
    </row>
    <row r="242" spans="1:10" ht="30" customHeight="1" x14ac:dyDescent="0.25">
      <c r="A242" s="424">
        <f t="shared" si="8"/>
        <v>237</v>
      </c>
      <c r="B242" s="218"/>
      <c r="C242" s="447" t="s">
        <v>440</v>
      </c>
      <c r="D242" s="460" t="s">
        <v>549</v>
      </c>
      <c r="E242" s="456">
        <v>53.82</v>
      </c>
      <c r="F242" s="355"/>
      <c r="G242" s="463">
        <v>53.82</v>
      </c>
      <c r="H242" s="469"/>
    </row>
    <row r="243" spans="1:10" ht="30" customHeight="1" x14ac:dyDescent="0.25">
      <c r="A243" s="424">
        <f t="shared" si="8"/>
        <v>238</v>
      </c>
      <c r="B243" s="218"/>
      <c r="C243" s="451" t="s">
        <v>441</v>
      </c>
      <c r="D243" s="460" t="s">
        <v>549</v>
      </c>
      <c r="E243" s="457">
        <v>53.99</v>
      </c>
      <c r="F243" s="423">
        <v>45</v>
      </c>
      <c r="G243" s="465">
        <v>98.99</v>
      </c>
      <c r="H243" s="469"/>
    </row>
    <row r="244" spans="1:10" ht="30" customHeight="1" x14ac:dyDescent="0.25">
      <c r="A244" s="424">
        <f t="shared" si="8"/>
        <v>239</v>
      </c>
      <c r="B244" s="218"/>
      <c r="C244" s="452" t="s">
        <v>156</v>
      </c>
      <c r="D244" s="587" t="s">
        <v>531</v>
      </c>
      <c r="E244" s="458">
        <v>0</v>
      </c>
      <c r="F244" s="139"/>
      <c r="G244" s="466">
        <v>0</v>
      </c>
      <c r="H244" s="469"/>
    </row>
    <row r="245" spans="1:10" ht="30" customHeight="1" thickBot="1" x14ac:dyDescent="0.3">
      <c r="A245" s="425">
        <f t="shared" si="8"/>
        <v>240</v>
      </c>
      <c r="B245" s="220"/>
      <c r="C245" s="453" t="s">
        <v>258</v>
      </c>
      <c r="D245" s="584" t="s">
        <v>547</v>
      </c>
      <c r="E245" s="459">
        <v>0</v>
      </c>
      <c r="F245" s="426"/>
      <c r="G245" s="467">
        <v>0</v>
      </c>
      <c r="H245" s="471"/>
    </row>
    <row r="246" spans="1:10" x14ac:dyDescent="0.25">
      <c r="C246" s="120"/>
      <c r="E246" s="120"/>
      <c r="F246" s="120"/>
      <c r="G246" s="120"/>
    </row>
    <row r="247" spans="1:10" x14ac:dyDescent="0.25">
      <c r="C247" s="120"/>
      <c r="E247" s="120"/>
      <c r="F247" s="120"/>
      <c r="G247" s="120"/>
    </row>
    <row r="248" spans="1:10" ht="20.399999999999999" x14ac:dyDescent="0.35">
      <c r="A248" s="113" t="s">
        <v>141</v>
      </c>
      <c r="B248" s="114"/>
      <c r="C248" s="114"/>
      <c r="D248" s="585"/>
      <c r="E248" s="115" t="s">
        <v>147</v>
      </c>
      <c r="F248" s="115"/>
      <c r="G248" s="116"/>
      <c r="H248" s="115"/>
      <c r="I248" s="116"/>
      <c r="J248" s="115"/>
    </row>
    <row r="249" spans="1:10" x14ac:dyDescent="0.25">
      <c r="C249" s="120"/>
      <c r="E249" s="120"/>
      <c r="F249" s="120"/>
      <c r="G249" s="120"/>
    </row>
    <row r="250" spans="1:10" x14ac:dyDescent="0.25">
      <c r="C250" s="120"/>
      <c r="E250" s="120"/>
      <c r="F250" s="120"/>
      <c r="G250" s="120"/>
    </row>
    <row r="251" spans="1:10" x14ac:dyDescent="0.25">
      <c r="C251" s="120"/>
      <c r="E251" s="120"/>
      <c r="F251" s="120"/>
      <c r="G251" s="120"/>
    </row>
    <row r="252" spans="1:10" x14ac:dyDescent="0.25">
      <c r="C252" s="120"/>
      <c r="E252" s="120"/>
      <c r="F252" s="120"/>
      <c r="G252" s="120"/>
    </row>
    <row r="253" spans="1:10" x14ac:dyDescent="0.25">
      <c r="C253" s="120"/>
      <c r="E253" s="120"/>
      <c r="F253" s="120"/>
      <c r="G253" s="120"/>
    </row>
    <row r="254" spans="1:10" ht="17.399999999999999" x14ac:dyDescent="0.25">
      <c r="C254" s="140"/>
      <c r="D254" s="586"/>
      <c r="E254" s="141"/>
      <c r="F254" s="141"/>
      <c r="G254" s="141"/>
    </row>
  </sheetData>
  <mergeCells count="7">
    <mergeCell ref="A4:A5"/>
    <mergeCell ref="C4:C5"/>
    <mergeCell ref="D4:D5"/>
    <mergeCell ref="E4:H4"/>
    <mergeCell ref="A1:G1"/>
    <mergeCell ref="A3:G3"/>
    <mergeCell ref="A2:H2"/>
  </mergeCells>
  <conditionalFormatting sqref="G212:G219">
    <cfRule type="top10" dxfId="50" priority="7" percent="1" rank="1"/>
  </conditionalFormatting>
  <conditionalFormatting sqref="G60:G67">
    <cfRule type="top10" dxfId="49" priority="37" percent="1" rank="1"/>
  </conditionalFormatting>
  <conditionalFormatting sqref="G204:G211">
    <cfRule type="top10" dxfId="48" priority="8" percent="1" rank="1"/>
    <cfRule type="top10" dxfId="47" priority="9" percent="1" rank="1"/>
  </conditionalFormatting>
  <conditionalFormatting sqref="G6:G11">
    <cfRule type="top10" dxfId="46" priority="374" percent="1" rank="1"/>
  </conditionalFormatting>
  <conditionalFormatting sqref="G124:G131">
    <cfRule type="top10" dxfId="45" priority="29" percent="1" rank="1"/>
  </conditionalFormatting>
  <conditionalFormatting sqref="G254">
    <cfRule type="top10" dxfId="44" priority="370" percent="1" rank="1"/>
  </conditionalFormatting>
  <conditionalFormatting sqref="G172:G179">
    <cfRule type="top10" dxfId="43" priority="14" percent="1" rank="1"/>
    <cfRule type="top10" dxfId="42" priority="15" percent="1" rank="1"/>
    <cfRule type="top10" dxfId="41" priority="16" percent="1" rank="1"/>
    <cfRule type="top10" dxfId="40" priority="17" percent="1" rank="1"/>
    <cfRule type="top10" dxfId="39" priority="18" percent="1" rank="1"/>
    <cfRule type="top10" dxfId="38" priority="19" percent="1" rank="1"/>
    <cfRule type="top10" dxfId="37" priority="20" percent="1" rank="1"/>
  </conditionalFormatting>
  <conditionalFormatting sqref="G156:G163">
    <cfRule type="top10" dxfId="36" priority="22" percent="1" rank="1"/>
    <cfRule type="top10" dxfId="35" priority="23" percent="1" rank="1"/>
    <cfRule type="top10" dxfId="34" priority="24" percent="1" rank="1"/>
    <cfRule type="top10" dxfId="33" priority="25" percent="1" rank="1"/>
  </conditionalFormatting>
  <conditionalFormatting sqref="G236:G243">
    <cfRule type="top10" dxfId="32" priority="2" percent="1" rank="1"/>
  </conditionalFormatting>
  <conditionalFormatting sqref="G220:G227">
    <cfRule type="top10" dxfId="31" priority="6" percent="1" rank="1"/>
  </conditionalFormatting>
  <conditionalFormatting sqref="G188:G195">
    <cfRule type="top10" dxfId="30" priority="11" percent="1" rank="1"/>
    <cfRule type="top10" dxfId="29" priority="12" percent="1" rank="1"/>
  </conditionalFormatting>
  <conditionalFormatting sqref="G92:G99">
    <cfRule type="top10" dxfId="28" priority="33" percent="1" rank="1"/>
  </conditionalFormatting>
  <conditionalFormatting sqref="G196:G203">
    <cfRule type="top10" dxfId="27" priority="10" percent="1" rank="1"/>
  </conditionalFormatting>
  <conditionalFormatting sqref="G76:G83">
    <cfRule type="top10" dxfId="26" priority="35" percent="1" rank="1"/>
  </conditionalFormatting>
  <conditionalFormatting sqref="G36:G43">
    <cfRule type="top10" dxfId="25" priority="40" percent="1" rank="1"/>
  </conditionalFormatting>
  <conditionalFormatting sqref="G244:G245">
    <cfRule type="top10" dxfId="24" priority="1" percent="1" rank="1"/>
  </conditionalFormatting>
  <conditionalFormatting sqref="G132:G139">
    <cfRule type="top10" dxfId="23" priority="28" percent="1" rank="1"/>
  </conditionalFormatting>
  <conditionalFormatting sqref="G44:G51">
    <cfRule type="top10" dxfId="22" priority="39" percent="1" rank="1"/>
  </conditionalFormatting>
  <conditionalFormatting sqref="G148:G155">
    <cfRule type="top10" dxfId="21" priority="26" percent="1" rank="1"/>
  </conditionalFormatting>
  <conditionalFormatting sqref="G28:G34">
    <cfRule type="top10" dxfId="20" priority="42" percent="1" rank="1"/>
  </conditionalFormatting>
  <conditionalFormatting sqref="G84:G91">
    <cfRule type="top10" dxfId="19" priority="34" percent="1" rank="1"/>
  </conditionalFormatting>
  <conditionalFormatting sqref="G164:G171">
    <cfRule type="top10" dxfId="18" priority="21" percent="1" rank="1"/>
  </conditionalFormatting>
  <conditionalFormatting sqref="G180:G187">
    <cfRule type="top10" dxfId="17" priority="13" percent="1" rank="1"/>
  </conditionalFormatting>
  <conditionalFormatting sqref="G68:G75">
    <cfRule type="top10" dxfId="16" priority="36" percent="1" rank="1"/>
  </conditionalFormatting>
  <conditionalFormatting sqref="G35">
    <cfRule type="top10" dxfId="15" priority="41" percent="1" rank="1"/>
  </conditionalFormatting>
  <conditionalFormatting sqref="G116:G121">
    <cfRule type="top10" dxfId="14" priority="94" percent="1" rank="1"/>
  </conditionalFormatting>
  <conditionalFormatting sqref="G20:G27">
    <cfRule type="top10" dxfId="13" priority="43" percent="1" rank="1"/>
  </conditionalFormatting>
  <conditionalFormatting sqref="G108:G115">
    <cfRule type="top10" dxfId="12" priority="30" percent="1" rank="1"/>
    <cfRule type="top10" dxfId="11" priority="31" percent="1" rank="1"/>
  </conditionalFormatting>
  <conditionalFormatting sqref="G52:G59">
    <cfRule type="top10" dxfId="10" priority="38" percent="1" rank="1"/>
  </conditionalFormatting>
  <conditionalFormatting sqref="G228:G235">
    <cfRule type="top10" dxfId="9" priority="3" percent="1" rank="1"/>
  </conditionalFormatting>
  <conditionalFormatting sqref="G255:G65512 G1:G5">
    <cfRule type="duplicateValues" dxfId="8" priority="310"/>
  </conditionalFormatting>
  <conditionalFormatting sqref="G122:G123">
    <cfRule type="top10" dxfId="7" priority="92" percent="1" rank="1"/>
    <cfRule type="top10" dxfId="6" priority="93" percent="1" rank="1"/>
  </conditionalFormatting>
  <conditionalFormatting sqref="G12:G19">
    <cfRule type="top10" dxfId="5" priority="5" percent="1" rank="1"/>
  </conditionalFormatting>
  <conditionalFormatting sqref="G100:G107">
    <cfRule type="top10" dxfId="4" priority="32" percent="1" rank="1"/>
  </conditionalFormatting>
  <conditionalFormatting sqref="G140:G147">
    <cfRule type="top10" dxfId="3" priority="27" percent="1" rank="1"/>
  </conditionalFormatting>
  <printOptions horizontalCentered="1"/>
  <pageMargins left="0.39370078740157483" right="0" top="0.39370078740157483" bottom="0.19685039370078741" header="0" footer="0"/>
  <pageSetup paperSize="9" scale="71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28" zoomScale="80" workbookViewId="0">
      <selection activeCell="N37" sqref="N37"/>
    </sheetView>
  </sheetViews>
  <sheetFormatPr defaultColWidth="9.109375" defaultRowHeight="13.2" x14ac:dyDescent="0.25"/>
  <cols>
    <col min="1" max="1" width="5" style="70" customWidth="1"/>
    <col min="2" max="2" width="42.5546875" style="70" customWidth="1"/>
    <col min="3" max="10" width="13" style="70" customWidth="1"/>
    <col min="11" max="12" width="10.33203125" style="70" customWidth="1"/>
    <col min="13" max="13" width="9.109375" style="112" customWidth="1"/>
    <col min="14" max="14" width="13.109375" style="112" customWidth="1"/>
    <col min="15" max="15" width="9.109375" style="112" customWidth="1"/>
    <col min="16" max="16384" width="9.109375" style="112"/>
  </cols>
  <sheetData>
    <row r="1" spans="1:12" ht="23.25" customHeight="1" x14ac:dyDescent="0.25">
      <c r="A1" s="668" t="s">
        <v>29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</row>
    <row r="2" spans="1:12" ht="21" x14ac:dyDescent="0.25">
      <c r="A2" s="357"/>
      <c r="B2" s="357"/>
      <c r="C2" s="358"/>
      <c r="D2" s="358"/>
      <c r="E2" s="358"/>
      <c r="F2" s="358"/>
      <c r="G2" s="358"/>
      <c r="H2" s="359"/>
      <c r="I2" s="142"/>
      <c r="J2" s="142"/>
      <c r="K2" s="142"/>
    </row>
    <row r="3" spans="1:12" ht="15.6" x14ac:dyDescent="0.3">
      <c r="A3" s="360" t="s">
        <v>61</v>
      </c>
      <c r="B3" s="360"/>
      <c r="C3" s="361"/>
      <c r="D3" s="117"/>
      <c r="E3" s="361"/>
      <c r="F3" s="112"/>
      <c r="G3" s="362"/>
      <c r="I3" s="120"/>
      <c r="J3" s="120"/>
      <c r="K3" s="363"/>
      <c r="L3" s="364" t="s">
        <v>7</v>
      </c>
    </row>
    <row r="4" spans="1:12" ht="21.75" customHeight="1" x14ac:dyDescent="0.4">
      <c r="A4" s="669" t="s">
        <v>15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</row>
    <row r="5" spans="1:12" ht="30" customHeight="1" x14ac:dyDescent="0.25">
      <c r="A5" s="670" t="s">
        <v>54</v>
      </c>
      <c r="B5" s="670"/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s="148" customFormat="1" ht="36" x14ac:dyDescent="0.25">
      <c r="A6" s="365" t="s">
        <v>0</v>
      </c>
      <c r="B6" s="366" t="s">
        <v>8</v>
      </c>
      <c r="C6" s="367" t="s">
        <v>9</v>
      </c>
      <c r="D6" s="367" t="s">
        <v>36</v>
      </c>
      <c r="E6" s="367" t="s">
        <v>10</v>
      </c>
      <c r="F6" s="367" t="s">
        <v>16</v>
      </c>
      <c r="G6" s="367" t="s">
        <v>11</v>
      </c>
      <c r="H6" s="367" t="s">
        <v>12</v>
      </c>
      <c r="I6" s="367" t="s">
        <v>31</v>
      </c>
      <c r="J6" s="367" t="s">
        <v>13</v>
      </c>
      <c r="K6" s="368" t="s">
        <v>14</v>
      </c>
      <c r="L6" s="369" t="s">
        <v>2</v>
      </c>
    </row>
    <row r="7" spans="1:12" s="356" customFormat="1" ht="24" customHeight="1" x14ac:dyDescent="0.3">
      <c r="A7" s="370">
        <v>1</v>
      </c>
      <c r="B7" s="371" t="s">
        <v>63</v>
      </c>
      <c r="C7" s="372">
        <v>6</v>
      </c>
      <c r="D7" s="372">
        <v>6</v>
      </c>
      <c r="E7" s="372">
        <v>6</v>
      </c>
      <c r="F7" s="372">
        <v>6</v>
      </c>
      <c r="G7" s="372">
        <v>6</v>
      </c>
      <c r="H7" s="372">
        <v>6</v>
      </c>
      <c r="I7" s="372">
        <v>5</v>
      </c>
      <c r="J7" s="372">
        <v>6</v>
      </c>
      <c r="K7" s="373">
        <f t="shared" ref="K7:K50" si="0">SUM(C7:J7)</f>
        <v>47</v>
      </c>
      <c r="L7" s="374"/>
    </row>
    <row r="8" spans="1:12" s="356" customFormat="1" ht="24" customHeight="1" x14ac:dyDescent="0.3">
      <c r="A8" s="375">
        <v>2</v>
      </c>
      <c r="B8" s="371" t="s">
        <v>64</v>
      </c>
      <c r="C8" s="376">
        <v>9</v>
      </c>
      <c r="D8" s="376">
        <v>7</v>
      </c>
      <c r="E8" s="376">
        <v>7</v>
      </c>
      <c r="F8" s="376">
        <v>7</v>
      </c>
      <c r="G8" s="376">
        <v>6</v>
      </c>
      <c r="H8" s="376">
        <v>6</v>
      </c>
      <c r="I8" s="376">
        <v>6</v>
      </c>
      <c r="J8" s="376">
        <v>7</v>
      </c>
      <c r="K8" s="377">
        <f t="shared" si="0"/>
        <v>55</v>
      </c>
      <c r="L8" s="378"/>
    </row>
    <row r="9" spans="1:12" s="356" customFormat="1" ht="24" customHeight="1" x14ac:dyDescent="0.3">
      <c r="A9" s="375">
        <v>3</v>
      </c>
      <c r="B9" s="371" t="s">
        <v>65</v>
      </c>
      <c r="C9" s="376">
        <v>0</v>
      </c>
      <c r="D9" s="376">
        <v>0</v>
      </c>
      <c r="E9" s="376">
        <v>0</v>
      </c>
      <c r="F9" s="376">
        <v>0</v>
      </c>
      <c r="G9" s="376">
        <v>0</v>
      </c>
      <c r="H9" s="376">
        <v>0</v>
      </c>
      <c r="I9" s="376">
        <v>0</v>
      </c>
      <c r="J9" s="376">
        <v>0</v>
      </c>
      <c r="K9" s="377">
        <f t="shared" si="0"/>
        <v>0</v>
      </c>
      <c r="L9" s="379"/>
    </row>
    <row r="10" spans="1:12" s="356" customFormat="1" ht="24" customHeight="1" x14ac:dyDescent="0.35">
      <c r="A10" s="375">
        <v>4</v>
      </c>
      <c r="B10" s="371" t="s">
        <v>49</v>
      </c>
      <c r="C10" s="376">
        <v>10</v>
      </c>
      <c r="D10" s="376">
        <v>10</v>
      </c>
      <c r="E10" s="376">
        <v>9</v>
      </c>
      <c r="F10" s="376">
        <v>8</v>
      </c>
      <c r="G10" s="376">
        <v>10</v>
      </c>
      <c r="H10" s="376">
        <v>9</v>
      </c>
      <c r="I10" s="376">
        <v>10</v>
      </c>
      <c r="J10" s="376">
        <v>9</v>
      </c>
      <c r="K10" s="377">
        <f t="shared" si="0"/>
        <v>75</v>
      </c>
      <c r="L10" s="380"/>
    </row>
    <row r="11" spans="1:12" s="356" customFormat="1" ht="24" customHeight="1" x14ac:dyDescent="0.3">
      <c r="A11" s="375">
        <v>5</v>
      </c>
      <c r="B11" s="371" t="s">
        <v>66</v>
      </c>
      <c r="C11" s="376">
        <v>5</v>
      </c>
      <c r="D11" s="376">
        <v>4</v>
      </c>
      <c r="E11" s="376">
        <v>2</v>
      </c>
      <c r="F11" s="376">
        <v>2</v>
      </c>
      <c r="G11" s="376">
        <v>4</v>
      </c>
      <c r="H11" s="376">
        <v>4</v>
      </c>
      <c r="I11" s="376">
        <v>4</v>
      </c>
      <c r="J11" s="376">
        <v>3</v>
      </c>
      <c r="K11" s="377">
        <f t="shared" si="0"/>
        <v>28</v>
      </c>
      <c r="L11" s="378"/>
    </row>
    <row r="12" spans="1:12" s="356" customFormat="1" ht="24" customHeight="1" x14ac:dyDescent="0.3">
      <c r="A12" s="375">
        <v>6</v>
      </c>
      <c r="B12" s="371" t="s">
        <v>67</v>
      </c>
      <c r="C12" s="376">
        <v>5</v>
      </c>
      <c r="D12" s="376">
        <v>6</v>
      </c>
      <c r="E12" s="376">
        <v>0</v>
      </c>
      <c r="F12" s="376">
        <v>0</v>
      </c>
      <c r="G12" s="376">
        <v>4</v>
      </c>
      <c r="H12" s="376">
        <v>3</v>
      </c>
      <c r="I12" s="376">
        <v>5</v>
      </c>
      <c r="J12" s="376">
        <v>3</v>
      </c>
      <c r="K12" s="377">
        <f t="shared" si="0"/>
        <v>26</v>
      </c>
      <c r="L12" s="378"/>
    </row>
    <row r="13" spans="1:12" s="356" customFormat="1" ht="24" customHeight="1" x14ac:dyDescent="0.3">
      <c r="A13" s="375">
        <v>7</v>
      </c>
      <c r="B13" s="371" t="s">
        <v>68</v>
      </c>
      <c r="C13" s="376">
        <v>7</v>
      </c>
      <c r="D13" s="376">
        <v>7</v>
      </c>
      <c r="E13" s="376">
        <v>6</v>
      </c>
      <c r="F13" s="376">
        <v>4</v>
      </c>
      <c r="G13" s="376">
        <v>4</v>
      </c>
      <c r="H13" s="376">
        <v>4</v>
      </c>
      <c r="I13" s="376">
        <v>5</v>
      </c>
      <c r="J13" s="376">
        <v>4</v>
      </c>
      <c r="K13" s="377">
        <f t="shared" si="0"/>
        <v>41</v>
      </c>
      <c r="L13" s="378"/>
    </row>
    <row r="14" spans="1:12" s="356" customFormat="1" ht="24" customHeight="1" x14ac:dyDescent="0.3">
      <c r="A14" s="375">
        <v>8</v>
      </c>
      <c r="B14" s="371" t="s">
        <v>69</v>
      </c>
      <c r="C14" s="376">
        <v>8</v>
      </c>
      <c r="D14" s="376">
        <v>6</v>
      </c>
      <c r="E14" s="376">
        <v>5</v>
      </c>
      <c r="F14" s="376">
        <v>0</v>
      </c>
      <c r="G14" s="376">
        <v>5</v>
      </c>
      <c r="H14" s="376">
        <v>4</v>
      </c>
      <c r="I14" s="376">
        <v>0</v>
      </c>
      <c r="J14" s="376">
        <v>3</v>
      </c>
      <c r="K14" s="377">
        <f t="shared" si="0"/>
        <v>31</v>
      </c>
      <c r="L14" s="378"/>
    </row>
    <row r="15" spans="1:12" s="356" customFormat="1" ht="24" customHeight="1" x14ac:dyDescent="0.3">
      <c r="A15" s="375">
        <v>9</v>
      </c>
      <c r="B15" s="371" t="s">
        <v>37</v>
      </c>
      <c r="C15" s="376">
        <v>9</v>
      </c>
      <c r="D15" s="376">
        <v>9</v>
      </c>
      <c r="E15" s="376">
        <v>8</v>
      </c>
      <c r="F15" s="376">
        <v>8</v>
      </c>
      <c r="G15" s="376">
        <v>9</v>
      </c>
      <c r="H15" s="376">
        <v>8</v>
      </c>
      <c r="I15" s="376">
        <v>9</v>
      </c>
      <c r="J15" s="376">
        <v>8</v>
      </c>
      <c r="K15" s="377">
        <f t="shared" si="0"/>
        <v>68</v>
      </c>
      <c r="L15" s="378"/>
    </row>
    <row r="16" spans="1:12" s="356" customFormat="1" ht="24" customHeight="1" x14ac:dyDescent="0.3">
      <c r="A16" s="375">
        <v>10</v>
      </c>
      <c r="B16" s="371" t="s">
        <v>38</v>
      </c>
      <c r="C16" s="376">
        <v>8</v>
      </c>
      <c r="D16" s="376">
        <v>8</v>
      </c>
      <c r="E16" s="376">
        <v>5</v>
      </c>
      <c r="F16" s="376">
        <v>6</v>
      </c>
      <c r="G16" s="376">
        <v>6</v>
      </c>
      <c r="H16" s="376">
        <v>6</v>
      </c>
      <c r="I16" s="376">
        <v>7</v>
      </c>
      <c r="J16" s="376">
        <v>6</v>
      </c>
      <c r="K16" s="377">
        <f t="shared" si="0"/>
        <v>52</v>
      </c>
      <c r="L16" s="378"/>
    </row>
    <row r="17" spans="1:12" s="356" customFormat="1" ht="24" customHeight="1" x14ac:dyDescent="0.35">
      <c r="A17" s="375">
        <v>11</v>
      </c>
      <c r="B17" s="371" t="s">
        <v>70</v>
      </c>
      <c r="C17" s="376">
        <v>10</v>
      </c>
      <c r="D17" s="376">
        <v>10</v>
      </c>
      <c r="E17" s="376">
        <v>9</v>
      </c>
      <c r="F17" s="376">
        <v>6</v>
      </c>
      <c r="G17" s="376">
        <v>9</v>
      </c>
      <c r="H17" s="376">
        <v>9</v>
      </c>
      <c r="I17" s="376">
        <v>10</v>
      </c>
      <c r="J17" s="376">
        <v>9</v>
      </c>
      <c r="K17" s="377">
        <f t="shared" si="0"/>
        <v>72</v>
      </c>
      <c r="L17" s="380"/>
    </row>
    <row r="18" spans="1:12" s="356" customFormat="1" ht="24" customHeight="1" x14ac:dyDescent="0.3">
      <c r="A18" s="375">
        <v>12</v>
      </c>
      <c r="B18" s="371" t="s">
        <v>19</v>
      </c>
      <c r="C18" s="376">
        <v>7</v>
      </c>
      <c r="D18" s="376">
        <v>6</v>
      </c>
      <c r="E18" s="376">
        <v>6</v>
      </c>
      <c r="F18" s="376">
        <v>7</v>
      </c>
      <c r="G18" s="376">
        <v>6</v>
      </c>
      <c r="H18" s="376">
        <v>5</v>
      </c>
      <c r="I18" s="376">
        <v>7</v>
      </c>
      <c r="J18" s="376">
        <v>6</v>
      </c>
      <c r="K18" s="377">
        <f t="shared" si="0"/>
        <v>50</v>
      </c>
      <c r="L18" s="378"/>
    </row>
    <row r="19" spans="1:12" s="356" customFormat="1" ht="24" customHeight="1" x14ac:dyDescent="0.3">
      <c r="A19" s="375">
        <v>13</v>
      </c>
      <c r="B19" s="371" t="s">
        <v>71</v>
      </c>
      <c r="C19" s="376">
        <v>0</v>
      </c>
      <c r="D19" s="376">
        <v>0</v>
      </c>
      <c r="E19" s="376">
        <v>0</v>
      </c>
      <c r="F19" s="376">
        <v>0</v>
      </c>
      <c r="G19" s="376">
        <v>0</v>
      </c>
      <c r="H19" s="376">
        <v>0</v>
      </c>
      <c r="I19" s="376">
        <v>0</v>
      </c>
      <c r="J19" s="376">
        <v>0</v>
      </c>
      <c r="K19" s="377">
        <f t="shared" si="0"/>
        <v>0</v>
      </c>
      <c r="L19" s="379"/>
    </row>
    <row r="20" spans="1:12" s="356" customFormat="1" ht="24" customHeight="1" x14ac:dyDescent="0.3">
      <c r="A20" s="375">
        <v>14</v>
      </c>
      <c r="B20" s="371" t="s">
        <v>23</v>
      </c>
      <c r="C20" s="376">
        <v>7</v>
      </c>
      <c r="D20" s="376">
        <v>7</v>
      </c>
      <c r="E20" s="376">
        <v>6</v>
      </c>
      <c r="F20" s="376">
        <v>6</v>
      </c>
      <c r="G20" s="376">
        <v>6</v>
      </c>
      <c r="H20" s="376">
        <v>6</v>
      </c>
      <c r="I20" s="376">
        <v>7</v>
      </c>
      <c r="J20" s="376">
        <v>6</v>
      </c>
      <c r="K20" s="377">
        <f t="shared" si="0"/>
        <v>51</v>
      </c>
      <c r="L20" s="378"/>
    </row>
    <row r="21" spans="1:12" s="356" customFormat="1" ht="24" customHeight="1" x14ac:dyDescent="0.3">
      <c r="A21" s="375">
        <v>15</v>
      </c>
      <c r="B21" s="371" t="s">
        <v>72</v>
      </c>
      <c r="C21" s="376">
        <v>5</v>
      </c>
      <c r="D21" s="376">
        <v>4</v>
      </c>
      <c r="E21" s="376">
        <v>4</v>
      </c>
      <c r="F21" s="376">
        <v>3</v>
      </c>
      <c r="G21" s="376">
        <v>4</v>
      </c>
      <c r="H21" s="376">
        <v>4</v>
      </c>
      <c r="I21" s="376">
        <v>0</v>
      </c>
      <c r="J21" s="376">
        <v>3</v>
      </c>
      <c r="K21" s="377">
        <f t="shared" si="0"/>
        <v>27</v>
      </c>
      <c r="L21" s="378"/>
    </row>
    <row r="22" spans="1:12" s="356" customFormat="1" ht="24" customHeight="1" x14ac:dyDescent="0.3">
      <c r="A22" s="375">
        <v>16</v>
      </c>
      <c r="B22" s="371" t="s">
        <v>73</v>
      </c>
      <c r="C22" s="376">
        <v>7</v>
      </c>
      <c r="D22" s="376">
        <v>7</v>
      </c>
      <c r="E22" s="376">
        <v>7</v>
      </c>
      <c r="F22" s="376">
        <v>6</v>
      </c>
      <c r="G22" s="376">
        <v>6</v>
      </c>
      <c r="H22" s="376">
        <v>0</v>
      </c>
      <c r="I22" s="376">
        <v>6</v>
      </c>
      <c r="J22" s="376">
        <v>6</v>
      </c>
      <c r="K22" s="377">
        <f t="shared" si="0"/>
        <v>45</v>
      </c>
      <c r="L22" s="378"/>
    </row>
    <row r="23" spans="1:12" s="356" customFormat="1" ht="24" customHeight="1" x14ac:dyDescent="0.3">
      <c r="A23" s="375">
        <v>17</v>
      </c>
      <c r="B23" s="371" t="s">
        <v>21</v>
      </c>
      <c r="C23" s="376">
        <v>6</v>
      </c>
      <c r="D23" s="376">
        <v>7</v>
      </c>
      <c r="E23" s="376">
        <v>5</v>
      </c>
      <c r="F23" s="376">
        <v>5</v>
      </c>
      <c r="G23" s="376">
        <v>6</v>
      </c>
      <c r="H23" s="376">
        <v>5</v>
      </c>
      <c r="I23" s="376">
        <v>4</v>
      </c>
      <c r="J23" s="376">
        <v>5</v>
      </c>
      <c r="K23" s="377">
        <f t="shared" si="0"/>
        <v>43</v>
      </c>
      <c r="L23" s="378"/>
    </row>
    <row r="24" spans="1:12" s="356" customFormat="1" ht="24" customHeight="1" x14ac:dyDescent="0.3">
      <c r="A24" s="375">
        <v>18</v>
      </c>
      <c r="B24" s="371" t="s">
        <v>39</v>
      </c>
      <c r="C24" s="376">
        <v>7</v>
      </c>
      <c r="D24" s="376">
        <v>6</v>
      </c>
      <c r="E24" s="376">
        <v>6</v>
      </c>
      <c r="F24" s="376">
        <v>4</v>
      </c>
      <c r="G24" s="376">
        <v>6</v>
      </c>
      <c r="H24" s="376">
        <v>5</v>
      </c>
      <c r="I24" s="376">
        <v>5</v>
      </c>
      <c r="J24" s="376">
        <v>5</v>
      </c>
      <c r="K24" s="377">
        <f t="shared" si="0"/>
        <v>44</v>
      </c>
      <c r="L24" s="378"/>
    </row>
    <row r="25" spans="1:12" s="356" customFormat="1" ht="24" customHeight="1" x14ac:dyDescent="0.3">
      <c r="A25" s="375">
        <v>19</v>
      </c>
      <c r="B25" s="371" t="s">
        <v>74</v>
      </c>
      <c r="C25" s="376">
        <v>8</v>
      </c>
      <c r="D25" s="376">
        <v>7</v>
      </c>
      <c r="E25" s="376">
        <v>6</v>
      </c>
      <c r="F25" s="376">
        <v>5</v>
      </c>
      <c r="G25" s="376">
        <v>5</v>
      </c>
      <c r="H25" s="376">
        <v>5</v>
      </c>
      <c r="I25" s="376">
        <v>6</v>
      </c>
      <c r="J25" s="376">
        <v>5</v>
      </c>
      <c r="K25" s="377">
        <f t="shared" si="0"/>
        <v>47</v>
      </c>
      <c r="L25" s="378"/>
    </row>
    <row r="26" spans="1:12" s="356" customFormat="1" ht="24" customHeight="1" x14ac:dyDescent="0.3">
      <c r="A26" s="375">
        <v>20</v>
      </c>
      <c r="B26" s="371" t="s">
        <v>75</v>
      </c>
      <c r="C26" s="376">
        <v>6</v>
      </c>
      <c r="D26" s="376">
        <v>6</v>
      </c>
      <c r="E26" s="376">
        <v>5</v>
      </c>
      <c r="F26" s="376">
        <v>0</v>
      </c>
      <c r="G26" s="376">
        <v>4</v>
      </c>
      <c r="H26" s="376">
        <v>5</v>
      </c>
      <c r="I26" s="376">
        <v>5</v>
      </c>
      <c r="J26" s="376">
        <v>5</v>
      </c>
      <c r="K26" s="377">
        <f t="shared" si="0"/>
        <v>36</v>
      </c>
      <c r="L26" s="378"/>
    </row>
    <row r="27" spans="1:12" s="356" customFormat="1" ht="24" customHeight="1" x14ac:dyDescent="0.3">
      <c r="A27" s="375">
        <v>21</v>
      </c>
      <c r="B27" s="371" t="s">
        <v>76</v>
      </c>
      <c r="C27" s="376">
        <v>5</v>
      </c>
      <c r="D27" s="376">
        <v>7</v>
      </c>
      <c r="E27" s="376">
        <v>6</v>
      </c>
      <c r="F27" s="376">
        <v>5</v>
      </c>
      <c r="G27" s="376">
        <v>5</v>
      </c>
      <c r="H27" s="376">
        <v>5</v>
      </c>
      <c r="I27" s="376">
        <v>6</v>
      </c>
      <c r="J27" s="376">
        <v>5</v>
      </c>
      <c r="K27" s="377">
        <f t="shared" si="0"/>
        <v>44</v>
      </c>
      <c r="L27" s="378"/>
    </row>
    <row r="28" spans="1:12" s="356" customFormat="1" ht="24" customHeight="1" x14ac:dyDescent="0.3">
      <c r="A28" s="375">
        <v>22</v>
      </c>
      <c r="B28" s="371" t="s">
        <v>77</v>
      </c>
      <c r="C28" s="376">
        <v>9</v>
      </c>
      <c r="D28" s="376">
        <v>7</v>
      </c>
      <c r="E28" s="376">
        <v>6</v>
      </c>
      <c r="F28" s="376">
        <v>5</v>
      </c>
      <c r="G28" s="376">
        <v>5</v>
      </c>
      <c r="H28" s="376">
        <v>6</v>
      </c>
      <c r="I28" s="376">
        <v>6</v>
      </c>
      <c r="J28" s="376">
        <v>6</v>
      </c>
      <c r="K28" s="377">
        <f t="shared" si="0"/>
        <v>50</v>
      </c>
      <c r="L28" s="378"/>
    </row>
    <row r="29" spans="1:12" s="356" customFormat="1" ht="24" customHeight="1" x14ac:dyDescent="0.3">
      <c r="A29" s="375">
        <v>23</v>
      </c>
      <c r="B29" s="371" t="s">
        <v>78</v>
      </c>
      <c r="C29" s="376">
        <v>8</v>
      </c>
      <c r="D29" s="376">
        <v>7</v>
      </c>
      <c r="E29" s="376">
        <v>6</v>
      </c>
      <c r="F29" s="376">
        <v>5</v>
      </c>
      <c r="G29" s="376">
        <v>5</v>
      </c>
      <c r="H29" s="376">
        <v>4</v>
      </c>
      <c r="I29" s="376">
        <v>7</v>
      </c>
      <c r="J29" s="376">
        <v>5</v>
      </c>
      <c r="K29" s="377">
        <f t="shared" si="0"/>
        <v>47</v>
      </c>
      <c r="L29" s="378"/>
    </row>
    <row r="30" spans="1:12" s="356" customFormat="1" ht="24" customHeight="1" x14ac:dyDescent="0.3">
      <c r="A30" s="375">
        <v>24</v>
      </c>
      <c r="B30" s="371" t="s">
        <v>44</v>
      </c>
      <c r="C30" s="376">
        <v>7</v>
      </c>
      <c r="D30" s="376">
        <v>7</v>
      </c>
      <c r="E30" s="376">
        <v>6</v>
      </c>
      <c r="F30" s="376">
        <v>5</v>
      </c>
      <c r="G30" s="376">
        <v>5</v>
      </c>
      <c r="H30" s="376">
        <v>6</v>
      </c>
      <c r="I30" s="376">
        <v>7</v>
      </c>
      <c r="J30" s="376">
        <v>6</v>
      </c>
      <c r="K30" s="377">
        <f t="shared" si="0"/>
        <v>49</v>
      </c>
      <c r="L30" s="378"/>
    </row>
    <row r="31" spans="1:12" s="356" customFormat="1" ht="24" customHeight="1" x14ac:dyDescent="0.3">
      <c r="A31" s="375">
        <v>25</v>
      </c>
      <c r="B31" s="371" t="s">
        <v>79</v>
      </c>
      <c r="C31" s="376">
        <v>7</v>
      </c>
      <c r="D31" s="376">
        <v>6</v>
      </c>
      <c r="E31" s="376">
        <v>5</v>
      </c>
      <c r="F31" s="376">
        <v>5</v>
      </c>
      <c r="G31" s="376">
        <v>5</v>
      </c>
      <c r="H31" s="376">
        <v>5</v>
      </c>
      <c r="I31" s="376">
        <v>5</v>
      </c>
      <c r="J31" s="376">
        <v>5</v>
      </c>
      <c r="K31" s="377">
        <f t="shared" si="0"/>
        <v>43</v>
      </c>
      <c r="L31" s="378"/>
    </row>
    <row r="32" spans="1:12" s="356" customFormat="1" ht="24" customHeight="1" x14ac:dyDescent="0.3">
      <c r="A32" s="375">
        <v>26</v>
      </c>
      <c r="B32" s="371" t="s">
        <v>80</v>
      </c>
      <c r="C32" s="376">
        <v>5</v>
      </c>
      <c r="D32" s="376">
        <v>7</v>
      </c>
      <c r="E32" s="376">
        <v>4</v>
      </c>
      <c r="F32" s="376">
        <v>4</v>
      </c>
      <c r="G32" s="376">
        <v>4</v>
      </c>
      <c r="H32" s="376">
        <v>4</v>
      </c>
      <c r="I32" s="376">
        <v>5</v>
      </c>
      <c r="J32" s="376">
        <v>5</v>
      </c>
      <c r="K32" s="377">
        <f t="shared" si="0"/>
        <v>38</v>
      </c>
      <c r="L32" s="378"/>
    </row>
    <row r="33" spans="1:12" s="356" customFormat="1" ht="24" customHeight="1" x14ac:dyDescent="0.35">
      <c r="A33" s="375">
        <v>27</v>
      </c>
      <c r="B33" s="381" t="s">
        <v>81</v>
      </c>
      <c r="C33" s="376">
        <v>7</v>
      </c>
      <c r="D33" s="376">
        <v>6</v>
      </c>
      <c r="E33" s="376">
        <v>6</v>
      </c>
      <c r="F33" s="376">
        <v>5</v>
      </c>
      <c r="G33" s="376">
        <v>5</v>
      </c>
      <c r="H33" s="376">
        <v>5</v>
      </c>
      <c r="I33" s="376">
        <v>5</v>
      </c>
      <c r="J33" s="376">
        <v>5</v>
      </c>
      <c r="K33" s="377">
        <f t="shared" si="0"/>
        <v>44</v>
      </c>
      <c r="L33" s="378"/>
    </row>
    <row r="34" spans="1:12" s="356" customFormat="1" ht="24" customHeight="1" x14ac:dyDescent="0.3">
      <c r="A34" s="375">
        <v>28</v>
      </c>
      <c r="B34" s="371" t="s">
        <v>82</v>
      </c>
      <c r="C34" s="376">
        <v>7</v>
      </c>
      <c r="D34" s="376">
        <v>6</v>
      </c>
      <c r="E34" s="376">
        <v>5</v>
      </c>
      <c r="F34" s="376">
        <v>5</v>
      </c>
      <c r="G34" s="376">
        <v>6</v>
      </c>
      <c r="H34" s="376">
        <v>6</v>
      </c>
      <c r="I34" s="376">
        <v>6</v>
      </c>
      <c r="J34" s="376">
        <v>5</v>
      </c>
      <c r="K34" s="377">
        <f t="shared" si="0"/>
        <v>46</v>
      </c>
      <c r="L34" s="378"/>
    </row>
    <row r="35" spans="1:12" s="356" customFormat="1" ht="24" customHeight="1" x14ac:dyDescent="0.35">
      <c r="A35" s="375">
        <v>29</v>
      </c>
      <c r="B35" s="382" t="s">
        <v>83</v>
      </c>
      <c r="C35" s="376">
        <v>6</v>
      </c>
      <c r="D35" s="376">
        <v>6</v>
      </c>
      <c r="E35" s="376">
        <v>5</v>
      </c>
      <c r="F35" s="376">
        <v>3</v>
      </c>
      <c r="G35" s="376">
        <v>4</v>
      </c>
      <c r="H35" s="376">
        <v>3</v>
      </c>
      <c r="I35" s="376">
        <v>4</v>
      </c>
      <c r="J35" s="376">
        <v>4</v>
      </c>
      <c r="K35" s="377">
        <f t="shared" si="0"/>
        <v>35</v>
      </c>
      <c r="L35" s="378"/>
    </row>
    <row r="36" spans="1:12" s="356" customFormat="1" ht="24" customHeight="1" x14ac:dyDescent="0.35">
      <c r="A36" s="375">
        <v>30</v>
      </c>
      <c r="B36" s="382" t="s">
        <v>84</v>
      </c>
      <c r="C36" s="376">
        <v>6</v>
      </c>
      <c r="D36" s="376">
        <v>6</v>
      </c>
      <c r="E36" s="376">
        <v>6</v>
      </c>
      <c r="F36" s="376">
        <v>5</v>
      </c>
      <c r="G36" s="376">
        <v>5</v>
      </c>
      <c r="H36" s="376">
        <v>5</v>
      </c>
      <c r="I36" s="376">
        <v>6</v>
      </c>
      <c r="J36" s="376">
        <v>5</v>
      </c>
      <c r="K36" s="377">
        <f t="shared" si="0"/>
        <v>44</v>
      </c>
      <c r="L36" s="378"/>
    </row>
    <row r="37" spans="1:12" s="356" customFormat="1" ht="24" customHeight="1" x14ac:dyDescent="0.35">
      <c r="A37" s="375">
        <v>31</v>
      </c>
      <c r="B37" s="382" t="s">
        <v>85</v>
      </c>
      <c r="C37" s="376">
        <v>8</v>
      </c>
      <c r="D37" s="376">
        <v>9</v>
      </c>
      <c r="E37" s="376">
        <v>8</v>
      </c>
      <c r="F37" s="376">
        <v>8</v>
      </c>
      <c r="G37" s="376">
        <v>9</v>
      </c>
      <c r="H37" s="376">
        <v>8</v>
      </c>
      <c r="I37" s="376">
        <v>9</v>
      </c>
      <c r="J37" s="376">
        <v>9</v>
      </c>
      <c r="K37" s="377">
        <f t="shared" si="0"/>
        <v>68</v>
      </c>
      <c r="L37" s="378"/>
    </row>
    <row r="38" spans="1:12" s="356" customFormat="1" ht="24" customHeight="1" x14ac:dyDescent="0.35">
      <c r="A38" s="375">
        <v>32</v>
      </c>
      <c r="B38" s="382" t="s">
        <v>86</v>
      </c>
      <c r="C38" s="376">
        <v>7</v>
      </c>
      <c r="D38" s="376">
        <v>7</v>
      </c>
      <c r="E38" s="376">
        <v>6</v>
      </c>
      <c r="F38" s="376">
        <v>7</v>
      </c>
      <c r="G38" s="376">
        <v>6</v>
      </c>
      <c r="H38" s="376">
        <v>6</v>
      </c>
      <c r="I38" s="376">
        <v>7</v>
      </c>
      <c r="J38" s="376">
        <v>7</v>
      </c>
      <c r="K38" s="377">
        <f t="shared" si="0"/>
        <v>53</v>
      </c>
      <c r="L38" s="378"/>
    </row>
    <row r="39" spans="1:12" s="356" customFormat="1" ht="24" customHeight="1" x14ac:dyDescent="0.35">
      <c r="A39" s="375">
        <v>33</v>
      </c>
      <c r="B39" s="382" t="s">
        <v>87</v>
      </c>
      <c r="C39" s="376">
        <v>7</v>
      </c>
      <c r="D39" s="376">
        <v>7</v>
      </c>
      <c r="E39" s="376">
        <v>7</v>
      </c>
      <c r="F39" s="376">
        <v>7</v>
      </c>
      <c r="G39" s="376">
        <v>7</v>
      </c>
      <c r="H39" s="376">
        <v>7</v>
      </c>
      <c r="I39" s="376">
        <v>8</v>
      </c>
      <c r="J39" s="376">
        <v>7</v>
      </c>
      <c r="K39" s="377">
        <f t="shared" si="0"/>
        <v>57</v>
      </c>
      <c r="L39" s="378"/>
    </row>
    <row r="40" spans="1:12" s="356" customFormat="1" ht="24" customHeight="1" x14ac:dyDescent="0.35">
      <c r="A40" s="375">
        <v>34</v>
      </c>
      <c r="B40" s="382" t="s">
        <v>34</v>
      </c>
      <c r="C40" s="376">
        <v>7</v>
      </c>
      <c r="D40" s="376">
        <v>6</v>
      </c>
      <c r="E40" s="376">
        <v>6</v>
      </c>
      <c r="F40" s="376">
        <v>5</v>
      </c>
      <c r="G40" s="376">
        <v>5</v>
      </c>
      <c r="H40" s="376">
        <v>5</v>
      </c>
      <c r="I40" s="376">
        <v>6</v>
      </c>
      <c r="J40" s="376">
        <v>5</v>
      </c>
      <c r="K40" s="377">
        <f t="shared" si="0"/>
        <v>45</v>
      </c>
      <c r="L40" s="378"/>
    </row>
    <row r="41" spans="1:12" s="356" customFormat="1" ht="24" customHeight="1" x14ac:dyDescent="0.35">
      <c r="A41" s="375">
        <v>35</v>
      </c>
      <c r="B41" s="382" t="s">
        <v>88</v>
      </c>
      <c r="C41" s="376">
        <v>6</v>
      </c>
      <c r="D41" s="376">
        <v>6</v>
      </c>
      <c r="E41" s="376">
        <v>5</v>
      </c>
      <c r="F41" s="376">
        <v>2</v>
      </c>
      <c r="G41" s="376">
        <v>3</v>
      </c>
      <c r="H41" s="376">
        <v>2</v>
      </c>
      <c r="I41" s="376">
        <v>4</v>
      </c>
      <c r="J41" s="376">
        <v>3</v>
      </c>
      <c r="K41" s="377">
        <f t="shared" si="0"/>
        <v>31</v>
      </c>
      <c r="L41" s="378"/>
    </row>
    <row r="42" spans="1:12" s="356" customFormat="1" ht="24" customHeight="1" x14ac:dyDescent="0.35">
      <c r="A42" s="375">
        <v>36</v>
      </c>
      <c r="B42" s="382" t="s">
        <v>41</v>
      </c>
      <c r="C42" s="376">
        <v>7</v>
      </c>
      <c r="D42" s="376">
        <v>7</v>
      </c>
      <c r="E42" s="376">
        <v>5</v>
      </c>
      <c r="F42" s="376">
        <v>4</v>
      </c>
      <c r="G42" s="376">
        <v>4</v>
      </c>
      <c r="H42" s="376">
        <v>4</v>
      </c>
      <c r="I42" s="376">
        <v>4</v>
      </c>
      <c r="J42" s="376">
        <v>4</v>
      </c>
      <c r="K42" s="377">
        <f t="shared" si="0"/>
        <v>39</v>
      </c>
      <c r="L42" s="378"/>
    </row>
    <row r="43" spans="1:12" s="356" customFormat="1" ht="24" customHeight="1" x14ac:dyDescent="0.35">
      <c r="A43" s="375">
        <v>37</v>
      </c>
      <c r="B43" s="382" t="s">
        <v>17</v>
      </c>
      <c r="C43" s="376">
        <v>8</v>
      </c>
      <c r="D43" s="376">
        <v>8</v>
      </c>
      <c r="E43" s="376">
        <v>6</v>
      </c>
      <c r="F43" s="376">
        <v>6</v>
      </c>
      <c r="G43" s="376">
        <v>6</v>
      </c>
      <c r="H43" s="376">
        <v>6</v>
      </c>
      <c r="I43" s="376">
        <v>7</v>
      </c>
      <c r="J43" s="376">
        <v>7</v>
      </c>
      <c r="K43" s="377">
        <f t="shared" si="0"/>
        <v>54</v>
      </c>
      <c r="L43" s="378"/>
    </row>
    <row r="44" spans="1:12" s="356" customFormat="1" ht="24" customHeight="1" x14ac:dyDescent="0.35">
      <c r="A44" s="375">
        <v>38</v>
      </c>
      <c r="B44" s="382" t="s">
        <v>18</v>
      </c>
      <c r="C44" s="376">
        <v>7</v>
      </c>
      <c r="D44" s="376">
        <v>7</v>
      </c>
      <c r="E44" s="376">
        <v>6</v>
      </c>
      <c r="F44" s="376">
        <v>5</v>
      </c>
      <c r="G44" s="376">
        <v>5</v>
      </c>
      <c r="H44" s="376">
        <v>5</v>
      </c>
      <c r="I44" s="376">
        <v>7</v>
      </c>
      <c r="J44" s="376">
        <v>6</v>
      </c>
      <c r="K44" s="377">
        <f t="shared" si="0"/>
        <v>48</v>
      </c>
      <c r="L44" s="378"/>
    </row>
    <row r="45" spans="1:12" s="356" customFormat="1" ht="24" customHeight="1" x14ac:dyDescent="0.35">
      <c r="A45" s="375">
        <v>39</v>
      </c>
      <c r="B45" s="382" t="s">
        <v>89</v>
      </c>
      <c r="C45" s="376">
        <v>7</v>
      </c>
      <c r="D45" s="376">
        <v>7</v>
      </c>
      <c r="E45" s="376">
        <v>5</v>
      </c>
      <c r="F45" s="376">
        <v>4</v>
      </c>
      <c r="G45" s="376">
        <v>5</v>
      </c>
      <c r="H45" s="376">
        <v>5</v>
      </c>
      <c r="I45" s="376">
        <v>6</v>
      </c>
      <c r="J45" s="376">
        <v>4</v>
      </c>
      <c r="K45" s="377">
        <f t="shared" si="0"/>
        <v>43</v>
      </c>
      <c r="L45" s="378"/>
    </row>
    <row r="46" spans="1:12" s="356" customFormat="1" ht="24" customHeight="1" x14ac:dyDescent="0.35">
      <c r="A46" s="375">
        <v>40</v>
      </c>
      <c r="B46" s="382" t="s">
        <v>20</v>
      </c>
      <c r="C46" s="376">
        <v>6</v>
      </c>
      <c r="D46" s="376">
        <v>6</v>
      </c>
      <c r="E46" s="376">
        <v>5</v>
      </c>
      <c r="F46" s="376">
        <v>4</v>
      </c>
      <c r="G46" s="376">
        <v>5</v>
      </c>
      <c r="H46" s="376">
        <v>5</v>
      </c>
      <c r="I46" s="376">
        <v>5</v>
      </c>
      <c r="J46" s="376">
        <v>4</v>
      </c>
      <c r="K46" s="377">
        <f t="shared" si="0"/>
        <v>40</v>
      </c>
      <c r="L46" s="378"/>
    </row>
    <row r="47" spans="1:12" s="356" customFormat="1" ht="24" customHeight="1" x14ac:dyDescent="0.35">
      <c r="A47" s="375">
        <v>41</v>
      </c>
      <c r="B47" s="382" t="s">
        <v>42</v>
      </c>
      <c r="C47" s="376">
        <v>9</v>
      </c>
      <c r="D47" s="376">
        <v>9</v>
      </c>
      <c r="E47" s="376">
        <v>9</v>
      </c>
      <c r="F47" s="376">
        <v>9</v>
      </c>
      <c r="G47" s="376">
        <v>9</v>
      </c>
      <c r="H47" s="376">
        <v>9</v>
      </c>
      <c r="I47" s="376">
        <v>10</v>
      </c>
      <c r="J47" s="376">
        <v>9</v>
      </c>
      <c r="K47" s="377">
        <f t="shared" si="0"/>
        <v>73</v>
      </c>
      <c r="L47" s="380"/>
    </row>
    <row r="48" spans="1:12" s="356" customFormat="1" ht="24" customHeight="1" x14ac:dyDescent="0.35">
      <c r="A48" s="375">
        <v>42</v>
      </c>
      <c r="B48" s="382" t="s">
        <v>22</v>
      </c>
      <c r="C48" s="376">
        <v>8</v>
      </c>
      <c r="D48" s="376">
        <v>8</v>
      </c>
      <c r="E48" s="376">
        <v>7</v>
      </c>
      <c r="F48" s="376">
        <v>8</v>
      </c>
      <c r="G48" s="376">
        <v>7</v>
      </c>
      <c r="H48" s="376">
        <v>7</v>
      </c>
      <c r="I48" s="376">
        <v>8</v>
      </c>
      <c r="J48" s="376">
        <v>8</v>
      </c>
      <c r="K48" s="377">
        <f t="shared" si="0"/>
        <v>61</v>
      </c>
      <c r="L48" s="378"/>
    </row>
    <row r="49" spans="1:12" s="356" customFormat="1" ht="24" customHeight="1" x14ac:dyDescent="0.35">
      <c r="A49" s="375">
        <v>43</v>
      </c>
      <c r="B49" s="382" t="s">
        <v>90</v>
      </c>
      <c r="C49" s="376">
        <v>2</v>
      </c>
      <c r="D49" s="376">
        <v>4</v>
      </c>
      <c r="E49" s="376">
        <v>3</v>
      </c>
      <c r="F49" s="376">
        <v>0</v>
      </c>
      <c r="G49" s="376">
        <v>2</v>
      </c>
      <c r="H49" s="376">
        <v>3</v>
      </c>
      <c r="I49" s="376">
        <v>4</v>
      </c>
      <c r="J49" s="376">
        <v>3</v>
      </c>
      <c r="K49" s="377">
        <f t="shared" si="0"/>
        <v>21</v>
      </c>
      <c r="L49" s="378"/>
    </row>
    <row r="50" spans="1:12" s="356" customFormat="1" ht="24" customHeight="1" x14ac:dyDescent="0.35">
      <c r="A50" s="383">
        <v>44</v>
      </c>
      <c r="B50" s="384" t="s">
        <v>91</v>
      </c>
      <c r="C50" s="385">
        <v>9</v>
      </c>
      <c r="D50" s="385">
        <v>9</v>
      </c>
      <c r="E50" s="385">
        <v>8</v>
      </c>
      <c r="F50" s="385">
        <v>6</v>
      </c>
      <c r="G50" s="385">
        <v>9</v>
      </c>
      <c r="H50" s="385">
        <v>8</v>
      </c>
      <c r="I50" s="385">
        <v>8</v>
      </c>
      <c r="J50" s="385">
        <v>8</v>
      </c>
      <c r="K50" s="386">
        <f t="shared" si="0"/>
        <v>65</v>
      </c>
      <c r="L50" s="387"/>
    </row>
    <row r="52" spans="1:12" ht="17.399999999999999" x14ac:dyDescent="0.3">
      <c r="A52" s="388" t="s">
        <v>5</v>
      </c>
      <c r="L52" s="4" t="s">
        <v>40</v>
      </c>
    </row>
  </sheetData>
  <autoFilter ref="A6:L6"/>
  <mergeCells count="3">
    <mergeCell ref="A1:L1"/>
    <mergeCell ref="A4:L4"/>
    <mergeCell ref="A5:L5"/>
  </mergeCells>
  <printOptions horizontalCentered="1"/>
  <pageMargins left="0" right="0" top="0.19685039370078741" bottom="0.19685039370078741" header="0.51181102362204722" footer="0.51181102362204722"/>
  <pageSetup paperSize="9" scale="8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1" zoomScale="80" workbookViewId="0">
      <selection activeCell="L38" sqref="L38"/>
    </sheetView>
  </sheetViews>
  <sheetFormatPr defaultColWidth="9.109375" defaultRowHeight="13.2" x14ac:dyDescent="0.25"/>
  <cols>
    <col min="1" max="1" width="5" style="70" customWidth="1"/>
    <col min="2" max="2" width="42.5546875" style="70" customWidth="1"/>
    <col min="3" max="10" width="13" style="70" customWidth="1"/>
    <col min="11" max="12" width="10.33203125" style="70" customWidth="1"/>
    <col min="13" max="13" width="9.109375" style="112" customWidth="1"/>
    <col min="14" max="16384" width="9.109375" style="112"/>
  </cols>
  <sheetData>
    <row r="1" spans="1:12" ht="23.25" customHeight="1" x14ac:dyDescent="0.25">
      <c r="A1" s="668" t="s">
        <v>29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</row>
    <row r="2" spans="1:12" ht="21" x14ac:dyDescent="0.25">
      <c r="A2" s="357"/>
      <c r="B2" s="357"/>
      <c r="C2" s="358"/>
      <c r="D2" s="358"/>
      <c r="E2" s="358"/>
      <c r="F2" s="358"/>
      <c r="G2" s="358"/>
      <c r="H2" s="359"/>
      <c r="I2" s="142"/>
      <c r="J2" s="142"/>
      <c r="K2" s="142"/>
      <c r="L2" s="142"/>
    </row>
    <row r="3" spans="1:12" ht="15.6" x14ac:dyDescent="0.3">
      <c r="A3" s="360" t="s">
        <v>62</v>
      </c>
      <c r="B3" s="360"/>
      <c r="C3" s="361"/>
      <c r="D3" s="117"/>
      <c r="E3" s="361"/>
      <c r="F3" s="112"/>
      <c r="G3" s="362"/>
      <c r="I3" s="120"/>
      <c r="J3" s="120"/>
      <c r="K3" s="363"/>
      <c r="L3" s="364" t="s">
        <v>7</v>
      </c>
    </row>
    <row r="4" spans="1:12" ht="21.75" customHeight="1" x14ac:dyDescent="0.4">
      <c r="A4" s="669" t="s">
        <v>15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</row>
    <row r="5" spans="1:12" ht="30" customHeight="1" x14ac:dyDescent="0.25">
      <c r="A5" s="670" t="s">
        <v>55</v>
      </c>
      <c r="B5" s="670"/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s="148" customFormat="1" ht="36" x14ac:dyDescent="0.25">
      <c r="A6" s="365" t="s">
        <v>0</v>
      </c>
      <c r="B6" s="366" t="s">
        <v>8</v>
      </c>
      <c r="C6" s="367" t="s">
        <v>9</v>
      </c>
      <c r="D6" s="367" t="s">
        <v>36</v>
      </c>
      <c r="E6" s="367" t="s">
        <v>10</v>
      </c>
      <c r="F6" s="367" t="s">
        <v>16</v>
      </c>
      <c r="G6" s="367" t="s">
        <v>11</v>
      </c>
      <c r="H6" s="367" t="s">
        <v>12</v>
      </c>
      <c r="I6" s="367" t="s">
        <v>31</v>
      </c>
      <c r="J6" s="367" t="s">
        <v>13</v>
      </c>
      <c r="K6" s="368" t="s">
        <v>14</v>
      </c>
      <c r="L6" s="389" t="s">
        <v>2</v>
      </c>
    </row>
    <row r="7" spans="1:12" s="356" customFormat="1" ht="24" customHeight="1" x14ac:dyDescent="0.25">
      <c r="A7" s="390">
        <v>1</v>
      </c>
      <c r="B7" s="391" t="s">
        <v>63</v>
      </c>
      <c r="C7" s="333">
        <v>8</v>
      </c>
      <c r="D7" s="333">
        <v>6</v>
      </c>
      <c r="E7" s="333">
        <v>6</v>
      </c>
      <c r="F7" s="333">
        <v>6</v>
      </c>
      <c r="G7" s="333">
        <v>5</v>
      </c>
      <c r="H7" s="333">
        <v>6</v>
      </c>
      <c r="I7" s="333">
        <v>5</v>
      </c>
      <c r="J7" s="333">
        <v>5</v>
      </c>
      <c r="K7" s="392">
        <f>SUM(C7:J7)</f>
        <v>47</v>
      </c>
      <c r="L7" s="393"/>
    </row>
    <row r="8" spans="1:12" s="356" customFormat="1" ht="24" customHeight="1" x14ac:dyDescent="0.25">
      <c r="A8" s="375">
        <v>2</v>
      </c>
      <c r="B8" s="371" t="s">
        <v>64</v>
      </c>
      <c r="C8" s="376">
        <v>9</v>
      </c>
      <c r="D8" s="376">
        <v>8</v>
      </c>
      <c r="E8" s="376">
        <v>8</v>
      </c>
      <c r="F8" s="376">
        <v>7</v>
      </c>
      <c r="G8" s="376">
        <v>7</v>
      </c>
      <c r="H8" s="376">
        <v>7</v>
      </c>
      <c r="I8" s="376">
        <v>6</v>
      </c>
      <c r="J8" s="376">
        <v>9</v>
      </c>
      <c r="K8" s="377">
        <f>SUM(C8:J8)</f>
        <v>61</v>
      </c>
      <c r="L8" s="394"/>
    </row>
    <row r="9" spans="1:12" s="356" customFormat="1" ht="24" customHeight="1" x14ac:dyDescent="0.25">
      <c r="A9" s="375">
        <v>3</v>
      </c>
      <c r="B9" s="371" t="s">
        <v>65</v>
      </c>
      <c r="C9" s="376">
        <v>0</v>
      </c>
      <c r="D9" s="376">
        <v>0</v>
      </c>
      <c r="E9" s="376">
        <v>0</v>
      </c>
      <c r="F9" s="376">
        <v>0</v>
      </c>
      <c r="G9" s="376">
        <v>0</v>
      </c>
      <c r="H9" s="376">
        <v>0</v>
      </c>
      <c r="I9" s="376">
        <v>0</v>
      </c>
      <c r="J9" s="376">
        <v>0</v>
      </c>
      <c r="K9" s="377">
        <f t="shared" ref="K9:K50" si="0">SUM(C9:J9)</f>
        <v>0</v>
      </c>
      <c r="L9" s="394"/>
    </row>
    <row r="10" spans="1:12" s="356" customFormat="1" ht="24" customHeight="1" x14ac:dyDescent="0.25">
      <c r="A10" s="375">
        <v>4</v>
      </c>
      <c r="B10" s="371" t="s">
        <v>49</v>
      </c>
      <c r="C10" s="376">
        <v>10</v>
      </c>
      <c r="D10" s="376">
        <v>9</v>
      </c>
      <c r="E10" s="376">
        <v>9</v>
      </c>
      <c r="F10" s="376">
        <v>8</v>
      </c>
      <c r="G10" s="376">
        <v>9</v>
      </c>
      <c r="H10" s="376">
        <v>9</v>
      </c>
      <c r="I10" s="376">
        <v>10</v>
      </c>
      <c r="J10" s="376">
        <v>10</v>
      </c>
      <c r="K10" s="377">
        <f t="shared" si="0"/>
        <v>74</v>
      </c>
      <c r="L10" s="394"/>
    </row>
    <row r="11" spans="1:12" s="356" customFormat="1" ht="24" customHeight="1" x14ac:dyDescent="0.25">
      <c r="A11" s="375">
        <v>5</v>
      </c>
      <c r="B11" s="371" t="s">
        <v>66</v>
      </c>
      <c r="C11" s="376">
        <v>5</v>
      </c>
      <c r="D11" s="376">
        <v>4</v>
      </c>
      <c r="E11" s="376">
        <v>2</v>
      </c>
      <c r="F11" s="376">
        <v>3</v>
      </c>
      <c r="G11" s="376">
        <v>5</v>
      </c>
      <c r="H11" s="376">
        <v>4</v>
      </c>
      <c r="I11" s="376">
        <v>4</v>
      </c>
      <c r="J11" s="376">
        <v>3</v>
      </c>
      <c r="K11" s="377">
        <f t="shared" si="0"/>
        <v>30</v>
      </c>
      <c r="L11" s="394"/>
    </row>
    <row r="12" spans="1:12" s="356" customFormat="1" ht="24" customHeight="1" x14ac:dyDescent="0.25">
      <c r="A12" s="375">
        <v>6</v>
      </c>
      <c r="B12" s="371" t="s">
        <v>67</v>
      </c>
      <c r="C12" s="376">
        <v>6</v>
      </c>
      <c r="D12" s="376">
        <v>7</v>
      </c>
      <c r="E12" s="376">
        <v>0</v>
      </c>
      <c r="F12" s="376">
        <v>0</v>
      </c>
      <c r="G12" s="376">
        <v>4</v>
      </c>
      <c r="H12" s="376">
        <v>4</v>
      </c>
      <c r="I12" s="376">
        <v>3</v>
      </c>
      <c r="J12" s="376">
        <v>3</v>
      </c>
      <c r="K12" s="377">
        <f t="shared" si="0"/>
        <v>27</v>
      </c>
      <c r="L12" s="394"/>
    </row>
    <row r="13" spans="1:12" s="356" customFormat="1" ht="24" customHeight="1" x14ac:dyDescent="0.25">
      <c r="A13" s="375">
        <v>7</v>
      </c>
      <c r="B13" s="371" t="s">
        <v>68</v>
      </c>
      <c r="C13" s="376">
        <v>7</v>
      </c>
      <c r="D13" s="376">
        <v>7</v>
      </c>
      <c r="E13" s="376">
        <v>6</v>
      </c>
      <c r="F13" s="376">
        <v>4</v>
      </c>
      <c r="G13" s="376">
        <v>4</v>
      </c>
      <c r="H13" s="376">
        <v>4</v>
      </c>
      <c r="I13" s="376">
        <v>5</v>
      </c>
      <c r="J13" s="376">
        <v>5</v>
      </c>
      <c r="K13" s="377">
        <f t="shared" si="0"/>
        <v>42</v>
      </c>
      <c r="L13" s="394"/>
    </row>
    <row r="14" spans="1:12" s="356" customFormat="1" ht="24" customHeight="1" x14ac:dyDescent="0.25">
      <c r="A14" s="375">
        <v>8</v>
      </c>
      <c r="B14" s="371" t="s">
        <v>69</v>
      </c>
      <c r="C14" s="376">
        <v>8</v>
      </c>
      <c r="D14" s="376">
        <v>7</v>
      </c>
      <c r="E14" s="376">
        <v>6</v>
      </c>
      <c r="F14" s="376">
        <v>0</v>
      </c>
      <c r="G14" s="376">
        <v>4</v>
      </c>
      <c r="H14" s="376">
        <v>5</v>
      </c>
      <c r="I14" s="376">
        <v>0</v>
      </c>
      <c r="J14" s="376">
        <v>3</v>
      </c>
      <c r="K14" s="377">
        <f t="shared" si="0"/>
        <v>33</v>
      </c>
      <c r="L14" s="394"/>
    </row>
    <row r="15" spans="1:12" s="356" customFormat="1" ht="24" customHeight="1" x14ac:dyDescent="0.25">
      <c r="A15" s="375">
        <v>9</v>
      </c>
      <c r="B15" s="371" t="s">
        <v>37</v>
      </c>
      <c r="C15" s="376">
        <v>8</v>
      </c>
      <c r="D15" s="376">
        <v>8</v>
      </c>
      <c r="E15" s="376">
        <v>10</v>
      </c>
      <c r="F15" s="376">
        <v>8</v>
      </c>
      <c r="G15" s="376">
        <v>9</v>
      </c>
      <c r="H15" s="376">
        <v>9</v>
      </c>
      <c r="I15" s="376">
        <v>9</v>
      </c>
      <c r="J15" s="376">
        <v>8</v>
      </c>
      <c r="K15" s="377">
        <f t="shared" si="0"/>
        <v>69</v>
      </c>
      <c r="L15" s="394"/>
    </row>
    <row r="16" spans="1:12" s="356" customFormat="1" ht="24" customHeight="1" x14ac:dyDescent="0.25">
      <c r="A16" s="375">
        <v>10</v>
      </c>
      <c r="B16" s="371" t="s">
        <v>38</v>
      </c>
      <c r="C16" s="376">
        <v>8</v>
      </c>
      <c r="D16" s="376">
        <v>10</v>
      </c>
      <c r="E16" s="376">
        <v>6</v>
      </c>
      <c r="F16" s="376">
        <v>6</v>
      </c>
      <c r="G16" s="376">
        <v>7</v>
      </c>
      <c r="H16" s="376">
        <v>6</v>
      </c>
      <c r="I16" s="376">
        <v>8</v>
      </c>
      <c r="J16" s="376">
        <v>8</v>
      </c>
      <c r="K16" s="377">
        <f t="shared" si="0"/>
        <v>59</v>
      </c>
      <c r="L16" s="394"/>
    </row>
    <row r="17" spans="1:12" s="356" customFormat="1" ht="24" customHeight="1" x14ac:dyDescent="0.25">
      <c r="A17" s="375">
        <v>11</v>
      </c>
      <c r="B17" s="371" t="s">
        <v>70</v>
      </c>
      <c r="C17" s="376">
        <v>10</v>
      </c>
      <c r="D17" s="376">
        <v>10</v>
      </c>
      <c r="E17" s="376">
        <v>10</v>
      </c>
      <c r="F17" s="376">
        <v>8</v>
      </c>
      <c r="G17" s="376">
        <v>9</v>
      </c>
      <c r="H17" s="376">
        <v>9</v>
      </c>
      <c r="I17" s="376">
        <v>10</v>
      </c>
      <c r="J17" s="376">
        <v>10</v>
      </c>
      <c r="K17" s="377">
        <f t="shared" si="0"/>
        <v>76</v>
      </c>
      <c r="L17" s="394"/>
    </row>
    <row r="18" spans="1:12" s="356" customFormat="1" ht="24" customHeight="1" x14ac:dyDescent="0.25">
      <c r="A18" s="375">
        <v>12</v>
      </c>
      <c r="B18" s="371" t="s">
        <v>19</v>
      </c>
      <c r="C18" s="376">
        <v>7</v>
      </c>
      <c r="D18" s="376">
        <v>7</v>
      </c>
      <c r="E18" s="376">
        <v>7</v>
      </c>
      <c r="F18" s="376">
        <v>6</v>
      </c>
      <c r="G18" s="376">
        <v>6</v>
      </c>
      <c r="H18" s="376">
        <v>5</v>
      </c>
      <c r="I18" s="376">
        <v>6</v>
      </c>
      <c r="J18" s="376">
        <v>5</v>
      </c>
      <c r="K18" s="377">
        <f t="shared" si="0"/>
        <v>49</v>
      </c>
      <c r="L18" s="394"/>
    </row>
    <row r="19" spans="1:12" s="356" customFormat="1" ht="24" customHeight="1" x14ac:dyDescent="0.25">
      <c r="A19" s="375">
        <v>13</v>
      </c>
      <c r="B19" s="371" t="s">
        <v>71</v>
      </c>
      <c r="C19" s="376">
        <v>0</v>
      </c>
      <c r="D19" s="376">
        <v>0</v>
      </c>
      <c r="E19" s="376">
        <v>0</v>
      </c>
      <c r="F19" s="376">
        <v>0</v>
      </c>
      <c r="G19" s="376">
        <v>0</v>
      </c>
      <c r="H19" s="376">
        <v>0</v>
      </c>
      <c r="I19" s="376">
        <v>0</v>
      </c>
      <c r="J19" s="376">
        <v>0</v>
      </c>
      <c r="K19" s="377">
        <f t="shared" si="0"/>
        <v>0</v>
      </c>
      <c r="L19" s="394"/>
    </row>
    <row r="20" spans="1:12" s="356" customFormat="1" ht="24" customHeight="1" x14ac:dyDescent="0.25">
      <c r="A20" s="375">
        <v>14</v>
      </c>
      <c r="B20" s="371" t="s">
        <v>23</v>
      </c>
      <c r="C20" s="376">
        <v>7</v>
      </c>
      <c r="D20" s="376">
        <v>10</v>
      </c>
      <c r="E20" s="376">
        <v>7</v>
      </c>
      <c r="F20" s="376">
        <v>6</v>
      </c>
      <c r="G20" s="376">
        <v>6</v>
      </c>
      <c r="H20" s="376">
        <v>6</v>
      </c>
      <c r="I20" s="376">
        <v>8</v>
      </c>
      <c r="J20" s="376">
        <v>9</v>
      </c>
      <c r="K20" s="377">
        <f t="shared" si="0"/>
        <v>59</v>
      </c>
      <c r="L20" s="394"/>
    </row>
    <row r="21" spans="1:12" s="356" customFormat="1" ht="24" customHeight="1" x14ac:dyDescent="0.25">
      <c r="A21" s="375">
        <v>15</v>
      </c>
      <c r="B21" s="371" t="s">
        <v>72</v>
      </c>
      <c r="C21" s="376">
        <v>6</v>
      </c>
      <c r="D21" s="376">
        <v>5</v>
      </c>
      <c r="E21" s="376">
        <v>4</v>
      </c>
      <c r="F21" s="376">
        <v>3</v>
      </c>
      <c r="G21" s="376">
        <v>3</v>
      </c>
      <c r="H21" s="376">
        <v>4</v>
      </c>
      <c r="I21" s="376">
        <v>0</v>
      </c>
      <c r="J21" s="376">
        <v>4</v>
      </c>
      <c r="K21" s="377">
        <f t="shared" si="0"/>
        <v>29</v>
      </c>
      <c r="L21" s="394"/>
    </row>
    <row r="22" spans="1:12" s="356" customFormat="1" ht="24" customHeight="1" x14ac:dyDescent="0.25">
      <c r="A22" s="375">
        <v>16</v>
      </c>
      <c r="B22" s="371" t="s">
        <v>73</v>
      </c>
      <c r="C22" s="376">
        <v>8</v>
      </c>
      <c r="D22" s="376">
        <v>6</v>
      </c>
      <c r="E22" s="376">
        <v>6</v>
      </c>
      <c r="F22" s="376">
        <v>7</v>
      </c>
      <c r="G22" s="376">
        <v>7</v>
      </c>
      <c r="H22" s="376">
        <v>0</v>
      </c>
      <c r="I22" s="376">
        <v>6</v>
      </c>
      <c r="J22" s="376">
        <v>8</v>
      </c>
      <c r="K22" s="377">
        <f t="shared" si="0"/>
        <v>48</v>
      </c>
      <c r="L22" s="394"/>
    </row>
    <row r="23" spans="1:12" s="356" customFormat="1" ht="24" customHeight="1" x14ac:dyDescent="0.25">
      <c r="A23" s="375">
        <v>17</v>
      </c>
      <c r="B23" s="371" t="s">
        <v>21</v>
      </c>
      <c r="C23" s="376">
        <v>7</v>
      </c>
      <c r="D23" s="376">
        <v>8</v>
      </c>
      <c r="E23" s="376">
        <v>6</v>
      </c>
      <c r="F23" s="376">
        <v>6</v>
      </c>
      <c r="G23" s="376">
        <v>7</v>
      </c>
      <c r="H23" s="376">
        <v>5</v>
      </c>
      <c r="I23" s="376">
        <v>4</v>
      </c>
      <c r="J23" s="376">
        <v>6</v>
      </c>
      <c r="K23" s="377">
        <f t="shared" si="0"/>
        <v>49</v>
      </c>
      <c r="L23" s="394"/>
    </row>
    <row r="24" spans="1:12" s="356" customFormat="1" ht="24" customHeight="1" x14ac:dyDescent="0.25">
      <c r="A24" s="375">
        <v>18</v>
      </c>
      <c r="B24" s="371" t="s">
        <v>39</v>
      </c>
      <c r="C24" s="376">
        <v>8</v>
      </c>
      <c r="D24" s="376">
        <v>8</v>
      </c>
      <c r="E24" s="376">
        <v>6</v>
      </c>
      <c r="F24" s="376">
        <v>5</v>
      </c>
      <c r="G24" s="376">
        <v>6</v>
      </c>
      <c r="H24" s="376">
        <v>5</v>
      </c>
      <c r="I24" s="376">
        <v>5</v>
      </c>
      <c r="J24" s="376">
        <v>5</v>
      </c>
      <c r="K24" s="377">
        <f t="shared" si="0"/>
        <v>48</v>
      </c>
      <c r="L24" s="394"/>
    </row>
    <row r="25" spans="1:12" s="356" customFormat="1" ht="24" customHeight="1" x14ac:dyDescent="0.25">
      <c r="A25" s="375">
        <v>19</v>
      </c>
      <c r="B25" s="371" t="s">
        <v>74</v>
      </c>
      <c r="C25" s="376">
        <v>7</v>
      </c>
      <c r="D25" s="376">
        <v>7</v>
      </c>
      <c r="E25" s="376">
        <v>6</v>
      </c>
      <c r="F25" s="376">
        <v>7</v>
      </c>
      <c r="G25" s="376">
        <v>7</v>
      </c>
      <c r="H25" s="376">
        <v>7</v>
      </c>
      <c r="I25" s="376">
        <v>8</v>
      </c>
      <c r="J25" s="376">
        <v>8</v>
      </c>
      <c r="K25" s="377">
        <f t="shared" si="0"/>
        <v>57</v>
      </c>
      <c r="L25" s="394"/>
    </row>
    <row r="26" spans="1:12" s="356" customFormat="1" ht="24" customHeight="1" x14ac:dyDescent="0.25">
      <c r="A26" s="375">
        <v>20</v>
      </c>
      <c r="B26" s="371" t="s">
        <v>75</v>
      </c>
      <c r="C26" s="376">
        <v>5</v>
      </c>
      <c r="D26" s="376">
        <v>6</v>
      </c>
      <c r="E26" s="376">
        <v>4</v>
      </c>
      <c r="F26" s="376">
        <v>0</v>
      </c>
      <c r="G26" s="376">
        <v>7</v>
      </c>
      <c r="H26" s="376">
        <v>6</v>
      </c>
      <c r="I26" s="376">
        <v>5</v>
      </c>
      <c r="J26" s="376">
        <v>4</v>
      </c>
      <c r="K26" s="377">
        <f t="shared" si="0"/>
        <v>37</v>
      </c>
      <c r="L26" s="394"/>
    </row>
    <row r="27" spans="1:12" s="356" customFormat="1" ht="24" customHeight="1" x14ac:dyDescent="0.25">
      <c r="A27" s="375">
        <v>21</v>
      </c>
      <c r="B27" s="371" t="s">
        <v>76</v>
      </c>
      <c r="C27" s="376">
        <v>6</v>
      </c>
      <c r="D27" s="376">
        <v>7</v>
      </c>
      <c r="E27" s="376">
        <v>7</v>
      </c>
      <c r="F27" s="376">
        <v>5</v>
      </c>
      <c r="G27" s="376">
        <v>5</v>
      </c>
      <c r="H27" s="376">
        <v>5</v>
      </c>
      <c r="I27" s="376">
        <v>7</v>
      </c>
      <c r="J27" s="376">
        <v>6</v>
      </c>
      <c r="K27" s="377">
        <f t="shared" si="0"/>
        <v>48</v>
      </c>
      <c r="L27" s="394"/>
    </row>
    <row r="28" spans="1:12" s="356" customFormat="1" ht="24" customHeight="1" x14ac:dyDescent="0.25">
      <c r="A28" s="375">
        <v>22</v>
      </c>
      <c r="B28" s="371" t="s">
        <v>77</v>
      </c>
      <c r="C28" s="376">
        <v>10</v>
      </c>
      <c r="D28" s="376">
        <v>8</v>
      </c>
      <c r="E28" s="376">
        <v>7</v>
      </c>
      <c r="F28" s="376">
        <v>6</v>
      </c>
      <c r="G28" s="376">
        <v>5</v>
      </c>
      <c r="H28" s="376">
        <v>6</v>
      </c>
      <c r="I28" s="376">
        <v>7</v>
      </c>
      <c r="J28" s="376">
        <v>7</v>
      </c>
      <c r="K28" s="377">
        <f t="shared" si="0"/>
        <v>56</v>
      </c>
      <c r="L28" s="394"/>
    </row>
    <row r="29" spans="1:12" s="356" customFormat="1" ht="24" customHeight="1" x14ac:dyDescent="0.25">
      <c r="A29" s="375">
        <v>23</v>
      </c>
      <c r="B29" s="371" t="s">
        <v>78</v>
      </c>
      <c r="C29" s="376">
        <v>8</v>
      </c>
      <c r="D29" s="376">
        <v>7</v>
      </c>
      <c r="E29" s="376">
        <v>4</v>
      </c>
      <c r="F29" s="376">
        <v>5</v>
      </c>
      <c r="G29" s="376">
        <v>5</v>
      </c>
      <c r="H29" s="376">
        <v>5</v>
      </c>
      <c r="I29" s="376">
        <v>8</v>
      </c>
      <c r="J29" s="376">
        <v>6</v>
      </c>
      <c r="K29" s="377">
        <f t="shared" si="0"/>
        <v>48</v>
      </c>
      <c r="L29" s="394"/>
    </row>
    <row r="30" spans="1:12" s="356" customFormat="1" ht="24" customHeight="1" x14ac:dyDescent="0.25">
      <c r="A30" s="375">
        <v>24</v>
      </c>
      <c r="B30" s="371" t="s">
        <v>44</v>
      </c>
      <c r="C30" s="376">
        <v>7</v>
      </c>
      <c r="D30" s="376">
        <v>7</v>
      </c>
      <c r="E30" s="376">
        <v>6</v>
      </c>
      <c r="F30" s="376">
        <v>6</v>
      </c>
      <c r="G30" s="376">
        <v>7</v>
      </c>
      <c r="H30" s="376">
        <v>8</v>
      </c>
      <c r="I30" s="376">
        <v>6</v>
      </c>
      <c r="J30" s="376">
        <v>8</v>
      </c>
      <c r="K30" s="377">
        <f t="shared" si="0"/>
        <v>55</v>
      </c>
      <c r="L30" s="394"/>
    </row>
    <row r="31" spans="1:12" s="356" customFormat="1" ht="24" customHeight="1" x14ac:dyDescent="0.25">
      <c r="A31" s="375">
        <v>25</v>
      </c>
      <c r="B31" s="371" t="s">
        <v>79</v>
      </c>
      <c r="C31" s="376">
        <v>6</v>
      </c>
      <c r="D31" s="376">
        <v>6</v>
      </c>
      <c r="E31" s="376">
        <v>5</v>
      </c>
      <c r="F31" s="376">
        <v>4</v>
      </c>
      <c r="G31" s="376">
        <v>3</v>
      </c>
      <c r="H31" s="376">
        <v>4</v>
      </c>
      <c r="I31" s="376">
        <v>4</v>
      </c>
      <c r="J31" s="376">
        <v>3</v>
      </c>
      <c r="K31" s="377">
        <f t="shared" si="0"/>
        <v>35</v>
      </c>
      <c r="L31" s="394"/>
    </row>
    <row r="32" spans="1:12" s="356" customFormat="1" ht="24" customHeight="1" x14ac:dyDescent="0.25">
      <c r="A32" s="375">
        <v>26</v>
      </c>
      <c r="B32" s="371" t="s">
        <v>80</v>
      </c>
      <c r="C32" s="376">
        <v>5</v>
      </c>
      <c r="D32" s="376">
        <v>5</v>
      </c>
      <c r="E32" s="376">
        <v>4</v>
      </c>
      <c r="F32" s="376">
        <v>4</v>
      </c>
      <c r="G32" s="376">
        <v>3</v>
      </c>
      <c r="H32" s="376">
        <v>4</v>
      </c>
      <c r="I32" s="376">
        <v>5</v>
      </c>
      <c r="J32" s="376">
        <v>3</v>
      </c>
      <c r="K32" s="377">
        <f t="shared" si="0"/>
        <v>33</v>
      </c>
      <c r="L32" s="394"/>
    </row>
    <row r="33" spans="1:12" s="356" customFormat="1" ht="24" customHeight="1" x14ac:dyDescent="0.35">
      <c r="A33" s="375">
        <v>27</v>
      </c>
      <c r="B33" s="381" t="s">
        <v>81</v>
      </c>
      <c r="C33" s="376">
        <v>7</v>
      </c>
      <c r="D33" s="376">
        <v>6</v>
      </c>
      <c r="E33" s="376">
        <v>6</v>
      </c>
      <c r="F33" s="376">
        <v>5</v>
      </c>
      <c r="G33" s="376">
        <v>4</v>
      </c>
      <c r="H33" s="376">
        <v>5</v>
      </c>
      <c r="I33" s="376">
        <v>7</v>
      </c>
      <c r="J33" s="376">
        <v>6</v>
      </c>
      <c r="K33" s="377">
        <f t="shared" si="0"/>
        <v>46</v>
      </c>
      <c r="L33" s="394"/>
    </row>
    <row r="34" spans="1:12" s="356" customFormat="1" ht="24" customHeight="1" x14ac:dyDescent="0.25">
      <c r="A34" s="375">
        <v>28</v>
      </c>
      <c r="B34" s="371" t="s">
        <v>82</v>
      </c>
      <c r="C34" s="376">
        <v>7</v>
      </c>
      <c r="D34" s="376">
        <v>6</v>
      </c>
      <c r="E34" s="376">
        <v>7</v>
      </c>
      <c r="F34" s="376">
        <v>6</v>
      </c>
      <c r="G34" s="376">
        <v>5</v>
      </c>
      <c r="H34" s="376">
        <v>8</v>
      </c>
      <c r="I34" s="376">
        <v>6</v>
      </c>
      <c r="J34" s="376">
        <v>8</v>
      </c>
      <c r="K34" s="377">
        <f t="shared" si="0"/>
        <v>53</v>
      </c>
      <c r="L34" s="394"/>
    </row>
    <row r="35" spans="1:12" s="356" customFormat="1" ht="24" customHeight="1" x14ac:dyDescent="0.35">
      <c r="A35" s="375">
        <v>29</v>
      </c>
      <c r="B35" s="382" t="s">
        <v>83</v>
      </c>
      <c r="C35" s="376">
        <v>5</v>
      </c>
      <c r="D35" s="376">
        <v>5</v>
      </c>
      <c r="E35" s="376">
        <v>4</v>
      </c>
      <c r="F35" s="376">
        <v>3</v>
      </c>
      <c r="G35" s="376">
        <v>4</v>
      </c>
      <c r="H35" s="376">
        <v>4</v>
      </c>
      <c r="I35" s="376">
        <v>3</v>
      </c>
      <c r="J35" s="376">
        <v>4</v>
      </c>
      <c r="K35" s="377">
        <f t="shared" si="0"/>
        <v>32</v>
      </c>
      <c r="L35" s="394"/>
    </row>
    <row r="36" spans="1:12" s="356" customFormat="1" ht="24" customHeight="1" x14ac:dyDescent="0.35">
      <c r="A36" s="375">
        <v>30</v>
      </c>
      <c r="B36" s="382" t="s">
        <v>84</v>
      </c>
      <c r="C36" s="376">
        <v>5</v>
      </c>
      <c r="D36" s="376">
        <v>5</v>
      </c>
      <c r="E36" s="376">
        <v>6</v>
      </c>
      <c r="F36" s="376">
        <v>7</v>
      </c>
      <c r="G36" s="376">
        <v>6</v>
      </c>
      <c r="H36" s="376">
        <v>7</v>
      </c>
      <c r="I36" s="376">
        <v>5</v>
      </c>
      <c r="J36" s="376">
        <v>7</v>
      </c>
      <c r="K36" s="377">
        <f t="shared" si="0"/>
        <v>48</v>
      </c>
      <c r="L36" s="394"/>
    </row>
    <row r="37" spans="1:12" s="356" customFormat="1" ht="24" customHeight="1" x14ac:dyDescent="0.35">
      <c r="A37" s="375">
        <v>31</v>
      </c>
      <c r="B37" s="382" t="s">
        <v>85</v>
      </c>
      <c r="C37" s="376">
        <v>10</v>
      </c>
      <c r="D37" s="376">
        <v>9</v>
      </c>
      <c r="E37" s="376">
        <v>7</v>
      </c>
      <c r="F37" s="376">
        <v>9</v>
      </c>
      <c r="G37" s="376">
        <v>9</v>
      </c>
      <c r="H37" s="376">
        <v>8</v>
      </c>
      <c r="I37" s="376">
        <v>10</v>
      </c>
      <c r="J37" s="376">
        <v>10</v>
      </c>
      <c r="K37" s="377">
        <f t="shared" si="0"/>
        <v>72</v>
      </c>
      <c r="L37" s="394"/>
    </row>
    <row r="38" spans="1:12" s="356" customFormat="1" ht="24" customHeight="1" x14ac:dyDescent="0.35">
      <c r="A38" s="375">
        <v>32</v>
      </c>
      <c r="B38" s="382" t="s">
        <v>86</v>
      </c>
      <c r="C38" s="376">
        <v>7</v>
      </c>
      <c r="D38" s="376">
        <v>6</v>
      </c>
      <c r="E38" s="376">
        <v>6</v>
      </c>
      <c r="F38" s="376">
        <v>7</v>
      </c>
      <c r="G38" s="376">
        <v>7</v>
      </c>
      <c r="H38" s="376">
        <v>6</v>
      </c>
      <c r="I38" s="376">
        <v>8</v>
      </c>
      <c r="J38" s="376">
        <v>8</v>
      </c>
      <c r="K38" s="377">
        <f t="shared" si="0"/>
        <v>55</v>
      </c>
      <c r="L38" s="394"/>
    </row>
    <row r="39" spans="1:12" s="356" customFormat="1" ht="24" customHeight="1" x14ac:dyDescent="0.35">
      <c r="A39" s="375">
        <v>33</v>
      </c>
      <c r="B39" s="382" t="s">
        <v>87</v>
      </c>
      <c r="C39" s="376">
        <v>8</v>
      </c>
      <c r="D39" s="376">
        <v>9</v>
      </c>
      <c r="E39" s="376">
        <v>8</v>
      </c>
      <c r="F39" s="376">
        <v>8</v>
      </c>
      <c r="G39" s="376">
        <v>8</v>
      </c>
      <c r="H39" s="376">
        <v>9</v>
      </c>
      <c r="I39" s="376">
        <v>10</v>
      </c>
      <c r="J39" s="376">
        <v>10</v>
      </c>
      <c r="K39" s="377">
        <f t="shared" si="0"/>
        <v>70</v>
      </c>
      <c r="L39" s="394"/>
    </row>
    <row r="40" spans="1:12" s="356" customFormat="1" ht="24" customHeight="1" x14ac:dyDescent="0.35">
      <c r="A40" s="375">
        <v>34</v>
      </c>
      <c r="B40" s="382" t="s">
        <v>34</v>
      </c>
      <c r="C40" s="376">
        <v>7</v>
      </c>
      <c r="D40" s="376">
        <v>7</v>
      </c>
      <c r="E40" s="376">
        <v>6</v>
      </c>
      <c r="F40" s="376">
        <v>5</v>
      </c>
      <c r="G40" s="376">
        <v>6</v>
      </c>
      <c r="H40" s="376">
        <v>5</v>
      </c>
      <c r="I40" s="376">
        <v>5</v>
      </c>
      <c r="J40" s="376">
        <v>7</v>
      </c>
      <c r="K40" s="377">
        <f t="shared" si="0"/>
        <v>48</v>
      </c>
      <c r="L40" s="394"/>
    </row>
    <row r="41" spans="1:12" s="356" customFormat="1" ht="24" customHeight="1" x14ac:dyDescent="0.35">
      <c r="A41" s="375">
        <v>35</v>
      </c>
      <c r="B41" s="382" t="s">
        <v>88</v>
      </c>
      <c r="C41" s="376">
        <v>4</v>
      </c>
      <c r="D41" s="376">
        <v>3</v>
      </c>
      <c r="E41" s="376">
        <v>3</v>
      </c>
      <c r="F41" s="376">
        <v>2</v>
      </c>
      <c r="G41" s="376">
        <v>2</v>
      </c>
      <c r="H41" s="376">
        <v>2</v>
      </c>
      <c r="I41" s="376">
        <v>2</v>
      </c>
      <c r="J41" s="376">
        <v>3</v>
      </c>
      <c r="K41" s="377">
        <f t="shared" si="0"/>
        <v>21</v>
      </c>
      <c r="L41" s="394"/>
    </row>
    <row r="42" spans="1:12" s="356" customFormat="1" ht="24" customHeight="1" x14ac:dyDescent="0.35">
      <c r="A42" s="375">
        <v>36</v>
      </c>
      <c r="B42" s="382" t="s">
        <v>41</v>
      </c>
      <c r="C42" s="376">
        <v>7</v>
      </c>
      <c r="D42" s="376">
        <v>7</v>
      </c>
      <c r="E42" s="376">
        <v>5</v>
      </c>
      <c r="F42" s="376">
        <v>4</v>
      </c>
      <c r="G42" s="376">
        <v>4</v>
      </c>
      <c r="H42" s="376">
        <v>5</v>
      </c>
      <c r="I42" s="376">
        <v>4</v>
      </c>
      <c r="J42" s="376">
        <v>5</v>
      </c>
      <c r="K42" s="377">
        <f t="shared" si="0"/>
        <v>41</v>
      </c>
      <c r="L42" s="394"/>
    </row>
    <row r="43" spans="1:12" s="356" customFormat="1" ht="24" customHeight="1" x14ac:dyDescent="0.35">
      <c r="A43" s="375">
        <v>37</v>
      </c>
      <c r="B43" s="382" t="s">
        <v>17</v>
      </c>
      <c r="C43" s="376">
        <v>8</v>
      </c>
      <c r="D43" s="376">
        <v>8</v>
      </c>
      <c r="E43" s="376">
        <v>7</v>
      </c>
      <c r="F43" s="376">
        <v>7</v>
      </c>
      <c r="G43" s="376">
        <v>8</v>
      </c>
      <c r="H43" s="376">
        <v>6</v>
      </c>
      <c r="I43" s="376">
        <v>8</v>
      </c>
      <c r="J43" s="376">
        <v>8</v>
      </c>
      <c r="K43" s="377">
        <f t="shared" si="0"/>
        <v>60</v>
      </c>
      <c r="L43" s="394"/>
    </row>
    <row r="44" spans="1:12" s="356" customFormat="1" ht="24" customHeight="1" x14ac:dyDescent="0.35">
      <c r="A44" s="375">
        <v>38</v>
      </c>
      <c r="B44" s="382" t="s">
        <v>18</v>
      </c>
      <c r="C44" s="376">
        <v>7</v>
      </c>
      <c r="D44" s="376">
        <v>8</v>
      </c>
      <c r="E44" s="376">
        <v>6</v>
      </c>
      <c r="F44" s="376">
        <v>5</v>
      </c>
      <c r="G44" s="376">
        <v>5</v>
      </c>
      <c r="H44" s="376">
        <v>6</v>
      </c>
      <c r="I44" s="376">
        <v>8</v>
      </c>
      <c r="J44" s="376">
        <v>7</v>
      </c>
      <c r="K44" s="377">
        <f t="shared" si="0"/>
        <v>52</v>
      </c>
      <c r="L44" s="394"/>
    </row>
    <row r="45" spans="1:12" s="356" customFormat="1" ht="24" customHeight="1" x14ac:dyDescent="0.35">
      <c r="A45" s="375">
        <v>39</v>
      </c>
      <c r="B45" s="382" t="s">
        <v>89</v>
      </c>
      <c r="C45" s="376">
        <v>7</v>
      </c>
      <c r="D45" s="376">
        <v>6</v>
      </c>
      <c r="E45" s="376">
        <v>6</v>
      </c>
      <c r="F45" s="376">
        <v>4</v>
      </c>
      <c r="G45" s="376">
        <v>3</v>
      </c>
      <c r="H45" s="376">
        <v>4</v>
      </c>
      <c r="I45" s="376">
        <v>4</v>
      </c>
      <c r="J45" s="376">
        <v>4</v>
      </c>
      <c r="K45" s="377">
        <f t="shared" si="0"/>
        <v>38</v>
      </c>
      <c r="L45" s="394"/>
    </row>
    <row r="46" spans="1:12" s="356" customFormat="1" ht="24" customHeight="1" x14ac:dyDescent="0.35">
      <c r="A46" s="375">
        <v>40</v>
      </c>
      <c r="B46" s="382" t="s">
        <v>20</v>
      </c>
      <c r="C46" s="376">
        <v>6</v>
      </c>
      <c r="D46" s="376">
        <v>5</v>
      </c>
      <c r="E46" s="376">
        <v>4</v>
      </c>
      <c r="F46" s="376">
        <v>2</v>
      </c>
      <c r="G46" s="376">
        <v>3</v>
      </c>
      <c r="H46" s="376">
        <v>3</v>
      </c>
      <c r="I46" s="376">
        <v>4</v>
      </c>
      <c r="J46" s="376">
        <v>3</v>
      </c>
      <c r="K46" s="377">
        <f t="shared" si="0"/>
        <v>30</v>
      </c>
      <c r="L46" s="394"/>
    </row>
    <row r="47" spans="1:12" s="356" customFormat="1" ht="24" customHeight="1" x14ac:dyDescent="0.35">
      <c r="A47" s="375">
        <v>41</v>
      </c>
      <c r="B47" s="382" t="s">
        <v>42</v>
      </c>
      <c r="C47" s="376">
        <v>8</v>
      </c>
      <c r="D47" s="376">
        <v>8</v>
      </c>
      <c r="E47" s="376">
        <v>9</v>
      </c>
      <c r="F47" s="376">
        <v>8</v>
      </c>
      <c r="G47" s="376">
        <v>10</v>
      </c>
      <c r="H47" s="376">
        <v>9</v>
      </c>
      <c r="I47" s="376">
        <v>9</v>
      </c>
      <c r="J47" s="376">
        <v>10</v>
      </c>
      <c r="K47" s="377">
        <f t="shared" si="0"/>
        <v>71</v>
      </c>
      <c r="L47" s="394"/>
    </row>
    <row r="48" spans="1:12" s="356" customFormat="1" ht="24" customHeight="1" x14ac:dyDescent="0.35">
      <c r="A48" s="375">
        <v>42</v>
      </c>
      <c r="B48" s="382" t="s">
        <v>22</v>
      </c>
      <c r="C48" s="376">
        <v>8</v>
      </c>
      <c r="D48" s="376">
        <v>8</v>
      </c>
      <c r="E48" s="376">
        <v>7</v>
      </c>
      <c r="F48" s="376">
        <v>6</v>
      </c>
      <c r="G48" s="376">
        <v>7</v>
      </c>
      <c r="H48" s="376">
        <v>7</v>
      </c>
      <c r="I48" s="376">
        <v>6</v>
      </c>
      <c r="J48" s="376">
        <v>9</v>
      </c>
      <c r="K48" s="377">
        <f t="shared" si="0"/>
        <v>58</v>
      </c>
      <c r="L48" s="394"/>
    </row>
    <row r="49" spans="1:12" s="356" customFormat="1" ht="24" customHeight="1" x14ac:dyDescent="0.35">
      <c r="A49" s="375">
        <v>43</v>
      </c>
      <c r="B49" s="382" t="s">
        <v>90</v>
      </c>
      <c r="C49" s="376">
        <v>3</v>
      </c>
      <c r="D49" s="376">
        <v>4</v>
      </c>
      <c r="E49" s="376">
        <v>4</v>
      </c>
      <c r="F49" s="376">
        <v>0</v>
      </c>
      <c r="G49" s="376">
        <v>2</v>
      </c>
      <c r="H49" s="376">
        <v>4</v>
      </c>
      <c r="I49" s="376">
        <v>4</v>
      </c>
      <c r="J49" s="376">
        <v>4</v>
      </c>
      <c r="K49" s="377">
        <f t="shared" si="0"/>
        <v>25</v>
      </c>
      <c r="L49" s="394"/>
    </row>
    <row r="50" spans="1:12" s="356" customFormat="1" ht="24" customHeight="1" x14ac:dyDescent="0.35">
      <c r="A50" s="383">
        <v>44</v>
      </c>
      <c r="B50" s="384" t="s">
        <v>91</v>
      </c>
      <c r="C50" s="385">
        <v>10</v>
      </c>
      <c r="D50" s="385">
        <v>10</v>
      </c>
      <c r="E50" s="385">
        <v>8</v>
      </c>
      <c r="F50" s="385">
        <v>6</v>
      </c>
      <c r="G50" s="385">
        <v>9</v>
      </c>
      <c r="H50" s="385">
        <v>8</v>
      </c>
      <c r="I50" s="385">
        <v>8</v>
      </c>
      <c r="J50" s="385">
        <v>8</v>
      </c>
      <c r="K50" s="386">
        <f t="shared" si="0"/>
        <v>67</v>
      </c>
      <c r="L50" s="395"/>
    </row>
    <row r="52" spans="1:12" ht="17.399999999999999" x14ac:dyDescent="0.25">
      <c r="A52" s="388" t="s">
        <v>92</v>
      </c>
      <c r="L52" s="396"/>
    </row>
  </sheetData>
  <autoFilter ref="A6:L6"/>
  <mergeCells count="3">
    <mergeCell ref="A1:L1"/>
    <mergeCell ref="A4:L4"/>
    <mergeCell ref="A5:L5"/>
  </mergeCells>
  <printOptions horizontalCentered="1"/>
  <pageMargins left="0" right="0" top="0.19685039370078741" bottom="0.19685039370078741" header="0.51181102362204722" footer="0.51181102362204722"/>
  <pageSetup paperSize="9" scale="8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9" zoomScale="80" workbookViewId="0">
      <selection activeCell="J26" sqref="J26"/>
    </sheetView>
  </sheetViews>
  <sheetFormatPr defaultColWidth="9.109375" defaultRowHeight="20.399999999999999" x14ac:dyDescent="0.35"/>
  <cols>
    <col min="1" max="1" width="10.109375" style="2" customWidth="1"/>
    <col min="2" max="2" width="53.5546875" style="1" customWidth="1"/>
    <col min="3" max="3" width="13.44140625" style="1" hidden="1"/>
    <col min="4" max="4" width="12.88671875" style="1" hidden="1"/>
    <col min="5" max="5" width="12" style="1" hidden="1"/>
    <col min="6" max="6" width="13.88671875" style="1" hidden="1"/>
    <col min="7" max="7" width="18.44140625" style="1" customWidth="1"/>
    <col min="8" max="8" width="13.5546875" style="397" customWidth="1"/>
    <col min="9" max="9" width="9.109375" style="398" customWidth="1"/>
    <col min="10" max="10" width="9.109375" style="2" customWidth="1"/>
    <col min="11" max="16384" width="9.109375" style="2"/>
  </cols>
  <sheetData>
    <row r="1" spans="1:14" ht="41.25" customHeight="1" x14ac:dyDescent="0.25">
      <c r="A1" s="651"/>
      <c r="B1" s="651"/>
      <c r="C1" s="651"/>
      <c r="D1" s="651"/>
      <c r="E1" s="651"/>
      <c r="F1" s="651"/>
      <c r="G1" s="651"/>
      <c r="H1" s="651"/>
      <c r="I1" s="399"/>
      <c r="J1" s="149"/>
      <c r="K1" s="149"/>
      <c r="L1" s="149"/>
      <c r="M1" s="400"/>
    </row>
    <row r="2" spans="1:14" ht="21" hidden="1" x14ac:dyDescent="0.25">
      <c r="B2" s="357"/>
      <c r="C2" s="358"/>
      <c r="D2" s="358"/>
      <c r="E2" s="358"/>
      <c r="F2" s="358"/>
      <c r="G2" s="358"/>
      <c r="H2" s="401"/>
      <c r="I2" s="402"/>
      <c r="J2" s="142"/>
      <c r="K2" s="142"/>
      <c r="L2" s="142"/>
      <c r="M2" s="142"/>
    </row>
    <row r="3" spans="1:14" x14ac:dyDescent="0.35">
      <c r="A3"/>
      <c r="B3" s="360"/>
      <c r="C3" s="361"/>
      <c r="D3" s="361"/>
      <c r="E3" s="117"/>
      <c r="F3" s="361"/>
      <c r="G3" s="112"/>
      <c r="H3" s="403"/>
      <c r="I3" s="404"/>
      <c r="J3" s="120"/>
      <c r="K3" s="120"/>
      <c r="L3" s="363"/>
    </row>
    <row r="4" spans="1:14" ht="21" x14ac:dyDescent="0.3">
      <c r="A4" s="671" t="s">
        <v>569</v>
      </c>
      <c r="B4" s="671"/>
      <c r="C4" s="671"/>
      <c r="D4" s="671"/>
      <c r="E4" s="671"/>
      <c r="F4" s="671"/>
      <c r="G4" s="671"/>
      <c r="H4" s="671"/>
      <c r="I4" s="405"/>
      <c r="J4" s="406"/>
      <c r="K4" s="406"/>
      <c r="L4" s="406"/>
      <c r="M4" s="406"/>
    </row>
    <row r="5" spans="1:14" ht="24.75" hidden="1" customHeight="1" x14ac:dyDescent="0.25">
      <c r="B5" s="670"/>
      <c r="C5" s="670"/>
      <c r="D5" s="670"/>
      <c r="E5" s="670"/>
      <c r="F5" s="670"/>
      <c r="G5" s="670"/>
      <c r="H5" s="670"/>
      <c r="I5" s="407"/>
      <c r="J5" s="408"/>
      <c r="K5" s="408"/>
      <c r="L5" s="408"/>
      <c r="M5" s="408"/>
    </row>
    <row r="6" spans="1:14" s="14" customFormat="1" ht="24.75" customHeight="1" x14ac:dyDescent="0.3">
      <c r="B6" s="421"/>
      <c r="C6" s="421"/>
      <c r="D6" s="421"/>
      <c r="E6" s="421"/>
      <c r="F6" s="421"/>
      <c r="G6" s="421"/>
      <c r="H6" s="679" t="s">
        <v>152</v>
      </c>
      <c r="I6" s="421"/>
      <c r="J6" s="408"/>
      <c r="K6" s="408"/>
      <c r="L6" s="408"/>
      <c r="M6" s="408"/>
    </row>
    <row r="7" spans="1:14" ht="22.2" customHeight="1" thickBot="1" x14ac:dyDescent="0.4">
      <c r="H7" s="680" t="s">
        <v>7</v>
      </c>
    </row>
    <row r="8" spans="1:14" s="87" customFormat="1" ht="42.75" customHeight="1" thickBot="1" x14ac:dyDescent="0.3">
      <c r="A8" s="698" t="s">
        <v>96</v>
      </c>
      <c r="B8" s="699" t="s">
        <v>8</v>
      </c>
      <c r="C8" s="700" t="s">
        <v>32</v>
      </c>
      <c r="D8" s="701" t="s">
        <v>33</v>
      </c>
      <c r="E8" s="701" t="s">
        <v>35</v>
      </c>
      <c r="F8" s="701" t="s">
        <v>35</v>
      </c>
      <c r="G8" s="702" t="s">
        <v>47</v>
      </c>
      <c r="H8" s="703" t="s">
        <v>2</v>
      </c>
      <c r="I8" s="704" t="s">
        <v>131</v>
      </c>
    </row>
    <row r="9" spans="1:14" ht="25.95" customHeight="1" x14ac:dyDescent="0.4">
      <c r="A9" s="705">
        <v>1</v>
      </c>
      <c r="B9" s="692" t="s">
        <v>554</v>
      </c>
      <c r="C9" s="693"/>
      <c r="D9" s="694"/>
      <c r="E9" s="694"/>
      <c r="F9" s="694"/>
      <c r="G9" s="695">
        <v>78</v>
      </c>
      <c r="H9" s="696">
        <v>1</v>
      </c>
      <c r="I9" s="697">
        <v>70</v>
      </c>
      <c r="J9" s="215"/>
      <c r="N9" s="2">
        <v>1</v>
      </c>
    </row>
    <row r="10" spans="1:14" ht="25.95" customHeight="1" x14ac:dyDescent="0.4">
      <c r="A10" s="470">
        <f>ROW(A2)</f>
        <v>2</v>
      </c>
      <c r="B10" s="685" t="s">
        <v>523</v>
      </c>
      <c r="C10" s="413"/>
      <c r="D10" s="414"/>
      <c r="E10" s="414"/>
      <c r="F10" s="414"/>
      <c r="G10" s="689">
        <v>76</v>
      </c>
      <c r="H10" s="683">
        <v>2</v>
      </c>
      <c r="I10" s="412">
        <v>65</v>
      </c>
      <c r="J10" s="215"/>
    </row>
    <row r="11" spans="1:14" ht="25.95" customHeight="1" x14ac:dyDescent="0.4">
      <c r="A11" s="470">
        <f>ROW(A3)</f>
        <v>3</v>
      </c>
      <c r="B11" s="686" t="s">
        <v>555</v>
      </c>
      <c r="C11" s="413"/>
      <c r="D11" s="414"/>
      <c r="E11" s="414"/>
      <c r="F11" s="414"/>
      <c r="G11" s="689">
        <v>68</v>
      </c>
      <c r="H11" s="683">
        <v>3</v>
      </c>
      <c r="I11" s="412">
        <v>60</v>
      </c>
      <c r="J11" s="215"/>
    </row>
    <row r="12" spans="1:14" ht="25.95" customHeight="1" x14ac:dyDescent="0.35">
      <c r="A12" s="470">
        <f>ROW(A4)</f>
        <v>4</v>
      </c>
      <c r="B12" s="686" t="s">
        <v>542</v>
      </c>
      <c r="C12" s="413"/>
      <c r="D12" s="414"/>
      <c r="E12" s="414"/>
      <c r="F12" s="414"/>
      <c r="G12" s="689">
        <v>63</v>
      </c>
      <c r="H12" s="411">
        <v>4</v>
      </c>
      <c r="I12" s="111">
        <v>58</v>
      </c>
      <c r="J12" s="215"/>
    </row>
    <row r="13" spans="1:14" ht="25.95" customHeight="1" x14ac:dyDescent="0.35">
      <c r="A13" s="470">
        <f>ROW(A5)</f>
        <v>5</v>
      </c>
      <c r="B13" s="686" t="s">
        <v>521</v>
      </c>
      <c r="C13" s="413"/>
      <c r="D13" s="414"/>
      <c r="E13" s="414"/>
      <c r="F13" s="414"/>
      <c r="G13" s="689">
        <v>62</v>
      </c>
      <c r="H13" s="411">
        <v>5</v>
      </c>
      <c r="I13" s="111">
        <v>57</v>
      </c>
      <c r="J13" s="215"/>
    </row>
    <row r="14" spans="1:14" ht="25.95" customHeight="1" x14ac:dyDescent="0.35">
      <c r="A14" s="470">
        <f t="shared" ref="A14:A15" si="0">ROW(A7)</f>
        <v>7</v>
      </c>
      <c r="B14" s="684" t="s">
        <v>530</v>
      </c>
      <c r="C14" s="415"/>
      <c r="D14" s="416"/>
      <c r="E14" s="416"/>
      <c r="F14" s="416"/>
      <c r="G14" s="689">
        <v>61</v>
      </c>
      <c r="H14" s="411">
        <v>6</v>
      </c>
      <c r="I14" s="111">
        <v>56</v>
      </c>
      <c r="J14" s="215"/>
    </row>
    <row r="15" spans="1:14" ht="25.95" customHeight="1" x14ac:dyDescent="0.35">
      <c r="A15" s="470">
        <f t="shared" si="0"/>
        <v>8</v>
      </c>
      <c r="B15" s="686" t="s">
        <v>538</v>
      </c>
      <c r="C15" s="409"/>
      <c r="D15" s="410"/>
      <c r="E15" s="410"/>
      <c r="F15" s="410"/>
      <c r="G15" s="689">
        <v>61</v>
      </c>
      <c r="H15" s="411">
        <v>6</v>
      </c>
      <c r="I15" s="111">
        <v>56</v>
      </c>
      <c r="J15" s="215"/>
    </row>
    <row r="16" spans="1:14" ht="25.95" customHeight="1" x14ac:dyDescent="0.35">
      <c r="A16" s="470">
        <v>8</v>
      </c>
      <c r="B16" s="684" t="s">
        <v>556</v>
      </c>
      <c r="C16" s="413"/>
      <c r="D16" s="414"/>
      <c r="E16" s="414"/>
      <c r="F16" s="414"/>
      <c r="G16" s="689">
        <v>58</v>
      </c>
      <c r="H16" s="411">
        <v>8</v>
      </c>
      <c r="I16" s="111">
        <v>54</v>
      </c>
      <c r="J16" s="215"/>
    </row>
    <row r="17" spans="1:11" ht="25.95" customHeight="1" x14ac:dyDescent="0.35">
      <c r="A17" s="470">
        <v>9</v>
      </c>
      <c r="B17" s="684" t="s">
        <v>526</v>
      </c>
      <c r="C17" s="413"/>
      <c r="D17" s="414"/>
      <c r="E17" s="414"/>
      <c r="F17" s="414"/>
      <c r="G17" s="689">
        <v>56</v>
      </c>
      <c r="H17" s="411">
        <v>9</v>
      </c>
      <c r="I17" s="111">
        <v>53</v>
      </c>
      <c r="J17" s="215"/>
    </row>
    <row r="18" spans="1:11" ht="25.95" customHeight="1" x14ac:dyDescent="0.35">
      <c r="A18" s="470">
        <f t="shared" ref="A18:A22" si="1">ROW(A11)</f>
        <v>11</v>
      </c>
      <c r="B18" s="684" t="s">
        <v>557</v>
      </c>
      <c r="C18" s="417"/>
      <c r="D18" s="418"/>
      <c r="E18" s="418"/>
      <c r="F18" s="418"/>
      <c r="G18" s="689">
        <v>52</v>
      </c>
      <c r="H18" s="411">
        <v>10</v>
      </c>
      <c r="I18" s="111">
        <v>52</v>
      </c>
      <c r="J18" s="215"/>
      <c r="K18" s="14"/>
    </row>
    <row r="19" spans="1:11" ht="25.95" customHeight="1" x14ac:dyDescent="0.35">
      <c r="A19" s="470">
        <f t="shared" si="1"/>
        <v>12</v>
      </c>
      <c r="B19" s="684" t="s">
        <v>558</v>
      </c>
      <c r="C19" s="417"/>
      <c r="D19" s="418"/>
      <c r="E19" s="414"/>
      <c r="F19" s="414"/>
      <c r="G19" s="689">
        <v>52</v>
      </c>
      <c r="H19" s="411">
        <v>10</v>
      </c>
      <c r="I19" s="111">
        <v>52</v>
      </c>
      <c r="J19" s="215"/>
      <c r="K19" s="14"/>
    </row>
    <row r="20" spans="1:11" ht="25.95" customHeight="1" x14ac:dyDescent="0.35">
      <c r="A20" s="470">
        <f t="shared" si="1"/>
        <v>13</v>
      </c>
      <c r="B20" s="687" t="s">
        <v>540</v>
      </c>
      <c r="C20" s="413"/>
      <c r="D20" s="414"/>
      <c r="E20" s="414"/>
      <c r="F20" s="414"/>
      <c r="G20" s="689">
        <v>50</v>
      </c>
      <c r="H20" s="411">
        <v>12</v>
      </c>
      <c r="I20" s="111">
        <v>50</v>
      </c>
      <c r="J20" s="215"/>
      <c r="K20" s="14"/>
    </row>
    <row r="21" spans="1:11" ht="25.95" customHeight="1" x14ac:dyDescent="0.35">
      <c r="A21" s="470">
        <f t="shared" si="1"/>
        <v>14</v>
      </c>
      <c r="B21" s="685" t="s">
        <v>543</v>
      </c>
      <c r="C21" s="413"/>
      <c r="D21" s="414"/>
      <c r="E21" s="414"/>
      <c r="F21" s="414"/>
      <c r="G21" s="689">
        <v>48</v>
      </c>
      <c r="H21" s="411">
        <v>13</v>
      </c>
      <c r="I21" s="111">
        <v>49</v>
      </c>
      <c r="J21" s="215"/>
      <c r="K21" s="14"/>
    </row>
    <row r="22" spans="1:11" ht="25.95" customHeight="1" x14ac:dyDescent="0.35">
      <c r="A22" s="470">
        <f t="shared" si="1"/>
        <v>15</v>
      </c>
      <c r="B22" s="685" t="s">
        <v>539</v>
      </c>
      <c r="C22" s="413"/>
      <c r="D22" s="414"/>
      <c r="E22" s="414"/>
      <c r="F22" s="414"/>
      <c r="G22" s="689">
        <v>45</v>
      </c>
      <c r="H22" s="411">
        <v>14</v>
      </c>
      <c r="I22" s="111">
        <v>48</v>
      </c>
      <c r="J22" s="215"/>
      <c r="K22" s="14"/>
    </row>
    <row r="23" spans="1:11" ht="25.95" customHeight="1" x14ac:dyDescent="0.35">
      <c r="A23" s="706">
        <v>15</v>
      </c>
      <c r="B23" s="685" t="s">
        <v>528</v>
      </c>
      <c r="C23" s="413"/>
      <c r="D23" s="414"/>
      <c r="E23" s="414"/>
      <c r="F23" s="414"/>
      <c r="G23" s="689">
        <v>44</v>
      </c>
      <c r="H23" s="411">
        <v>15</v>
      </c>
      <c r="I23" s="111">
        <v>47</v>
      </c>
      <c r="J23" s="215"/>
      <c r="K23" s="14"/>
    </row>
    <row r="24" spans="1:11" ht="25.95" customHeight="1" x14ac:dyDescent="0.35">
      <c r="A24" s="470">
        <f t="shared" ref="A24:A29" si="2">ROW(A17)</f>
        <v>17</v>
      </c>
      <c r="B24" s="686" t="s">
        <v>559</v>
      </c>
      <c r="C24" s="413"/>
      <c r="D24" s="414"/>
      <c r="E24" s="414"/>
      <c r="F24" s="414"/>
      <c r="G24" s="689">
        <v>42</v>
      </c>
      <c r="H24" s="411">
        <v>16</v>
      </c>
      <c r="I24" s="111">
        <v>46</v>
      </c>
      <c r="J24" s="215"/>
      <c r="K24" s="14"/>
    </row>
    <row r="25" spans="1:11" ht="25.95" customHeight="1" x14ac:dyDescent="0.35">
      <c r="A25" s="470">
        <f t="shared" si="2"/>
        <v>18</v>
      </c>
      <c r="B25" s="686" t="s">
        <v>560</v>
      </c>
      <c r="C25" s="413"/>
      <c r="D25" s="414"/>
      <c r="E25" s="414"/>
      <c r="F25" s="414"/>
      <c r="G25" s="689">
        <v>40</v>
      </c>
      <c r="H25" s="411">
        <v>17</v>
      </c>
      <c r="I25" s="111">
        <v>45</v>
      </c>
      <c r="J25" s="215"/>
      <c r="K25" s="14"/>
    </row>
    <row r="26" spans="1:11" ht="25.95" customHeight="1" x14ac:dyDescent="0.35">
      <c r="A26" s="470">
        <f t="shared" si="2"/>
        <v>19</v>
      </c>
      <c r="B26" s="686" t="s">
        <v>561</v>
      </c>
      <c r="C26" s="413"/>
      <c r="D26" s="414"/>
      <c r="E26" s="414"/>
      <c r="F26" s="414"/>
      <c r="G26" s="689">
        <v>38</v>
      </c>
      <c r="H26" s="411">
        <v>18</v>
      </c>
      <c r="I26" s="111">
        <v>44</v>
      </c>
      <c r="J26" s="215"/>
      <c r="K26" s="14"/>
    </row>
    <row r="27" spans="1:11" ht="25.95" customHeight="1" x14ac:dyDescent="0.35">
      <c r="A27" s="470">
        <f t="shared" si="2"/>
        <v>20</v>
      </c>
      <c r="B27" s="687" t="s">
        <v>562</v>
      </c>
      <c r="C27" s="415"/>
      <c r="D27" s="416"/>
      <c r="E27" s="416"/>
      <c r="F27" s="416"/>
      <c r="G27" s="689">
        <v>35</v>
      </c>
      <c r="H27" s="411">
        <v>19</v>
      </c>
      <c r="I27" s="111">
        <v>43</v>
      </c>
      <c r="J27" s="215"/>
      <c r="K27" s="14"/>
    </row>
    <row r="28" spans="1:11" ht="25.95" customHeight="1" x14ac:dyDescent="0.35">
      <c r="A28" s="470">
        <f t="shared" si="2"/>
        <v>21</v>
      </c>
      <c r="B28" s="685" t="s">
        <v>541</v>
      </c>
      <c r="C28" s="413"/>
      <c r="D28" s="414"/>
      <c r="E28" s="414"/>
      <c r="F28" s="414"/>
      <c r="G28" s="689">
        <v>31</v>
      </c>
      <c r="H28" s="411">
        <v>20</v>
      </c>
      <c r="I28" s="111">
        <v>42</v>
      </c>
      <c r="J28" s="215"/>
      <c r="K28" s="14"/>
    </row>
    <row r="29" spans="1:11" ht="25.95" customHeight="1" x14ac:dyDescent="0.35">
      <c r="A29" s="470">
        <f t="shared" si="2"/>
        <v>22</v>
      </c>
      <c r="B29" s="685" t="s">
        <v>563</v>
      </c>
      <c r="C29" s="413"/>
      <c r="D29" s="414"/>
      <c r="E29" s="414"/>
      <c r="F29" s="414"/>
      <c r="G29" s="689">
        <v>28</v>
      </c>
      <c r="H29" s="411">
        <v>21</v>
      </c>
      <c r="I29" s="111">
        <v>41</v>
      </c>
      <c r="J29" s="215"/>
      <c r="K29" s="14"/>
    </row>
    <row r="30" spans="1:11" ht="24.75" customHeight="1" x14ac:dyDescent="0.35">
      <c r="A30" s="470">
        <v>22</v>
      </c>
      <c r="B30" s="685" t="s">
        <v>533</v>
      </c>
      <c r="C30" s="415"/>
      <c r="D30" s="416"/>
      <c r="E30" s="416"/>
      <c r="F30" s="416"/>
      <c r="G30" s="689">
        <v>28</v>
      </c>
      <c r="H30" s="411">
        <v>21</v>
      </c>
      <c r="I30" s="111">
        <v>40</v>
      </c>
      <c r="J30" s="215"/>
      <c r="K30" s="14"/>
    </row>
    <row r="31" spans="1:11" ht="25.95" customHeight="1" x14ac:dyDescent="0.35">
      <c r="A31" s="470">
        <f t="shared" ref="A31:A36" si="3">ROW(A24)</f>
        <v>24</v>
      </c>
      <c r="B31" s="687" t="s">
        <v>531</v>
      </c>
      <c r="C31" s="413"/>
      <c r="D31" s="414"/>
      <c r="E31" s="414"/>
      <c r="F31" s="414"/>
      <c r="G31" s="689">
        <v>27</v>
      </c>
      <c r="H31" s="411">
        <v>23</v>
      </c>
      <c r="I31" s="111">
        <v>39</v>
      </c>
      <c r="J31" s="215"/>
      <c r="K31" s="14"/>
    </row>
    <row r="32" spans="1:11" ht="25.95" customHeight="1" x14ac:dyDescent="0.35">
      <c r="A32" s="470">
        <f t="shared" si="3"/>
        <v>25</v>
      </c>
      <c r="B32" s="687" t="s">
        <v>564</v>
      </c>
      <c r="C32" s="413"/>
      <c r="D32" s="414"/>
      <c r="E32" s="414"/>
      <c r="F32" s="414"/>
      <c r="G32" s="689">
        <v>26</v>
      </c>
      <c r="H32" s="411">
        <v>24</v>
      </c>
      <c r="I32" s="111">
        <v>38</v>
      </c>
      <c r="J32" s="215"/>
      <c r="K32" s="14"/>
    </row>
    <row r="33" spans="1:11" ht="25.95" customHeight="1" x14ac:dyDescent="0.35">
      <c r="A33" s="470">
        <f t="shared" si="3"/>
        <v>26</v>
      </c>
      <c r="B33" s="685" t="s">
        <v>529</v>
      </c>
      <c r="C33" s="413"/>
      <c r="D33" s="414"/>
      <c r="E33" s="414"/>
      <c r="F33" s="414"/>
      <c r="G33" s="689">
        <v>25</v>
      </c>
      <c r="H33" s="411">
        <v>25</v>
      </c>
      <c r="I33" s="111">
        <v>37</v>
      </c>
      <c r="J33" s="215"/>
      <c r="K33" s="14"/>
    </row>
    <row r="34" spans="1:11" ht="25.95" customHeight="1" x14ac:dyDescent="0.35">
      <c r="A34" s="470">
        <f t="shared" si="3"/>
        <v>27</v>
      </c>
      <c r="B34" s="684" t="s">
        <v>565</v>
      </c>
      <c r="C34" s="409"/>
      <c r="D34" s="410"/>
      <c r="E34" s="410"/>
      <c r="F34" s="410"/>
      <c r="G34" s="689">
        <v>21</v>
      </c>
      <c r="H34" s="411">
        <v>26</v>
      </c>
      <c r="I34" s="111">
        <v>36</v>
      </c>
      <c r="J34" s="215"/>
      <c r="K34" s="14"/>
    </row>
    <row r="35" spans="1:11" ht="25.95" customHeight="1" x14ac:dyDescent="0.35">
      <c r="A35" s="470">
        <f t="shared" si="3"/>
        <v>28</v>
      </c>
      <c r="B35" s="685" t="s">
        <v>547</v>
      </c>
      <c r="C35" s="413"/>
      <c r="D35" s="414"/>
      <c r="E35" s="414"/>
      <c r="F35" s="414"/>
      <c r="G35" s="689">
        <v>21</v>
      </c>
      <c r="H35" s="411">
        <v>26</v>
      </c>
      <c r="I35" s="111">
        <v>36</v>
      </c>
      <c r="J35" s="215"/>
      <c r="K35" s="14"/>
    </row>
    <row r="36" spans="1:11" ht="25.95" customHeight="1" x14ac:dyDescent="0.25">
      <c r="A36" s="470">
        <f t="shared" si="3"/>
        <v>29</v>
      </c>
      <c r="B36" s="686" t="s">
        <v>566</v>
      </c>
      <c r="C36" s="413"/>
      <c r="D36" s="414"/>
      <c r="E36" s="414"/>
      <c r="F36" s="414"/>
      <c r="G36" s="690">
        <v>49</v>
      </c>
      <c r="H36" s="411" t="s">
        <v>140</v>
      </c>
      <c r="I36" s="411"/>
      <c r="J36" s="215"/>
    </row>
    <row r="37" spans="1:11" ht="25.95" customHeight="1" x14ac:dyDescent="0.3">
      <c r="A37" s="706">
        <v>29</v>
      </c>
      <c r="B37" s="686" t="s">
        <v>567</v>
      </c>
      <c r="C37" s="413"/>
      <c r="D37" s="414"/>
      <c r="E37" s="414"/>
      <c r="F37" s="414"/>
      <c r="G37" s="690">
        <v>39</v>
      </c>
      <c r="H37" s="411" t="s">
        <v>140</v>
      </c>
      <c r="I37" s="411"/>
      <c r="J37" s="215"/>
    </row>
    <row r="38" spans="1:11" ht="25.95" customHeight="1" thickBot="1" x14ac:dyDescent="0.4">
      <c r="A38" s="707">
        <f t="shared" ref="A38" si="4">ROW(A31)</f>
        <v>31</v>
      </c>
      <c r="B38" s="688" t="s">
        <v>568</v>
      </c>
      <c r="C38" s="681"/>
      <c r="D38" s="682"/>
      <c r="E38" s="682"/>
      <c r="F38" s="682"/>
      <c r="G38" s="691">
        <v>0</v>
      </c>
      <c r="H38" s="419" t="s">
        <v>145</v>
      </c>
      <c r="I38" s="420"/>
      <c r="J38" s="215"/>
    </row>
    <row r="40" spans="1:11" x14ac:dyDescent="0.35">
      <c r="A40" s="60" t="s">
        <v>95</v>
      </c>
      <c r="B40" s="2"/>
      <c r="C40" s="3"/>
      <c r="D40" s="4"/>
      <c r="E40" s="4"/>
      <c r="F40" s="4" t="s">
        <v>133</v>
      </c>
      <c r="G40" s="4" t="s">
        <v>146</v>
      </c>
    </row>
  </sheetData>
  <autoFilter ref="B8:H8"/>
  <mergeCells count="3">
    <mergeCell ref="B5:H5"/>
    <mergeCell ref="A4:H4"/>
    <mergeCell ref="A1:H1"/>
  </mergeCells>
  <conditionalFormatting sqref="H2:H3 H38:H65532 H8:H35 H5:H6">
    <cfRule type="cellIs" dxfId="2" priority="4" operator="between">
      <formula>1</formula>
      <formula>3</formula>
    </cfRule>
  </conditionalFormatting>
  <conditionalFormatting sqref="I36:I37">
    <cfRule type="cellIs" dxfId="1" priority="2" operator="between">
      <formula>1</formula>
      <formula>3</formula>
    </cfRule>
  </conditionalFormatting>
  <conditionalFormatting sqref="H36:H37">
    <cfRule type="cellIs" dxfId="0" priority="1" operator="between">
      <formula>1</formula>
      <formula>3</formula>
    </cfRule>
  </conditionalFormatting>
  <printOptions horizontalCentered="1"/>
  <pageMargins left="0.59055118110236227" right="0" top="0.19685039370078741" bottom="0.19685039370078741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военная подготовка итог команды</vt:lpstr>
      <vt:lpstr>Сборка и разборка Ком</vt:lpstr>
      <vt:lpstr>разборка л.ком. </vt:lpstr>
      <vt:lpstr>АК по местам лично</vt:lpstr>
      <vt:lpstr>строй 1 судья</vt:lpstr>
      <vt:lpstr>строй 2 судья</vt:lpstr>
      <vt:lpstr>строевая подготовка</vt:lpstr>
      <vt:lpstr>'АК по местам лично'!Заголовки_для_печати</vt:lpstr>
      <vt:lpstr>'военная подготовка итог команды'!Заголовки_для_печати</vt:lpstr>
      <vt:lpstr>'разборка л.ком. '!Заголовки_для_печати</vt:lpstr>
      <vt:lpstr>'Сборка и разборка Ком'!Заголовки_для_печати</vt:lpstr>
      <vt:lpstr>'строевая подготовка'!Заголовки_для_печати</vt:lpstr>
      <vt:lpstr>'строй 1 судья'!Заголовки_для_печати</vt:lpstr>
      <vt:lpstr>'строй 2 судья'!Заголовки_для_печати</vt:lpstr>
      <vt:lpstr>'АК по местам лично'!Область_печати</vt:lpstr>
      <vt:lpstr>'военная подготовка итог команды'!Область_печати</vt:lpstr>
      <vt:lpstr>'разборка л.ком. '!Область_печати</vt:lpstr>
      <vt:lpstr>'Сборка и разборка Ком'!Область_печати</vt:lpstr>
      <vt:lpstr>'строевая подготовка'!Область_печати</vt:lpstr>
      <vt:lpstr>'строй 1 судья'!Область_печати</vt:lpstr>
      <vt:lpstr>'строй 2 судья'!Область_печати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2026-05-15T12:05:18Z</cp:lastPrinted>
  <dcterms:created xsi:type="dcterms:W3CDTF">1996-10-08T15:32:33Z</dcterms:created>
  <dcterms:modified xsi:type="dcterms:W3CDTF">2026-05-15T12:06:26Z</dcterms:modified>
</cp:coreProperties>
</file>